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310" windowHeight="6720" activeTab="0"/>
  </bookViews>
  <sheets>
    <sheet name=" срав. анализ 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<sst xmlns="http://schemas.openxmlformats.org/spreadsheetml/2006/main" count="82" uniqueCount="82">
  <si>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Налог на доходы физических лиц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</si>
  <si>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</si>
  <si>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</si>
  <si>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</si>
  <si>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</si>
  <si>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</si>
  <si>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</si>
  <si>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</si>
  <si>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2 00 00000 00 0000 000</t>
  </si>
  <si>
    <t>Наименование доходов</t>
  </si>
  <si>
    <t>Субвенции от других бюджетов бюджетной системы РФ</t>
  </si>
  <si>
    <t>БЕЗВОЗМЕЗДНЫЕ ПОСТУПЛЕНИЯ</t>
  </si>
  <si>
    <t>1 11 07000 00 0000 120</t>
  </si>
  <si>
    <t>Платежи от государственных и муниципальных предприятий</t>
  </si>
  <si>
    <t>Налоги на совокупный доход</t>
  </si>
  <si>
    <t>Единый налог на вмененный доход</t>
  </si>
  <si>
    <t>Государственная пошлина</t>
  </si>
  <si>
    <t>1 12 00000 00 0000 000</t>
  </si>
  <si>
    <t>1 08 00000 00 0000 000</t>
  </si>
  <si>
    <t>Субсидии от других бюджетов бюджетной системы РФ</t>
  </si>
  <si>
    <t>1 16 00000 00 0000 000</t>
  </si>
  <si>
    <t>Плата за негативное воздействие на окружающую среду</t>
  </si>
  <si>
    <t>1 13 00000 00 0000 000</t>
  </si>
  <si>
    <t>Доходы от оказания платных услуг  и компенсации затрат государства</t>
  </si>
  <si>
    <t>1 05 00000 00 0000 000</t>
  </si>
  <si>
    <t>1 05 02000 02 0000 110</t>
  </si>
  <si>
    <t>1 11 00000 00 0000 000</t>
  </si>
  <si>
    <t>1 11 05000 00 0000 120</t>
  </si>
  <si>
    <t>Налоговые доходы</t>
  </si>
  <si>
    <t>Неналоговые доходы</t>
  </si>
  <si>
    <t>1 14 00000 00 0000 000</t>
  </si>
  <si>
    <t>Доходы от продажи материальных и нематериальных активов</t>
  </si>
  <si>
    <t>1 14 02000 00 0000 000</t>
  </si>
  <si>
    <t>1 11 09000 00 0000 120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</si>
  <si>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</si>
  <si>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</si>
  <si>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Доходы</t>
  </si>
  <si>
    <t>Всего  доходов</t>
  </si>
  <si>
    <t>1 17 00000 00 0000 000</t>
  </si>
  <si>
    <t>Доходы от реализации имущества, находящегося в гос. и муниципальной собственности</t>
  </si>
  <si>
    <t>Прочие неналоговые доходы</t>
  </si>
  <si>
    <t>Прочие доходы от использования имущества</t>
  </si>
  <si>
    <t>Единый сельскохозяйственный налог</t>
  </si>
  <si>
    <t>1 05 03000 01 0000 110</t>
  </si>
  <si>
    <t>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</si>
  <si>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</si>
  <si>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Темп роста к ожидаемому исполнению</t>
  </si>
  <si>
    <t>1 12 01000 01 0000 120</t>
  </si>
  <si>
    <t>1 05 01000 00 0000 110</t>
  </si>
  <si>
    <t>Налог, взимаемый в связи с применением упрощенной системы налогообложения</t>
  </si>
  <si>
    <t>Иные межбюджетные трансферты, в том числе: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</si>
  <si>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</si>
  <si>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</si>
  <si>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</si>
  <si>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</si>
  <si>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План 2013</t>
  </si>
  <si>
    <t>Доля</t>
  </si>
  <si>
    <t>1 05 04000 02 0000 110</t>
  </si>
  <si>
    <t>Налог, взимаемый в связи с применением патентной системы налогообложения</t>
  </si>
  <si>
    <t>Доходы от возврата субсидий прошлых лет</t>
  </si>
  <si>
    <t>Доходы от сдачи в аренду имущества, находящегося в государственной и муниципальной собственности, в т.ч.:</t>
  </si>
  <si>
    <t>аренда земли</t>
  </si>
  <si>
    <t>аренда имущества</t>
  </si>
  <si>
    <t>Дотации на выравнивание бюджетной обеспеченности</t>
  </si>
  <si>
    <t>Собственные доходы</t>
  </si>
  <si>
    <t>Прочие дотации</t>
  </si>
  <si>
    <t>Справочно!</t>
  </si>
  <si>
    <t>Платежи при пользовании природными ресурсами</t>
  </si>
  <si>
    <t>Налог на имущество физических лиц</t>
  </si>
  <si>
    <t>Земельный налог</t>
  </si>
  <si>
    <t>1 06 00000 00 0000 000</t>
  </si>
  <si>
    <t>1 11 09045 10 0000 120</t>
  </si>
  <si>
    <t>Налог на имущество</t>
  </si>
  <si>
    <t xml:space="preserve">  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</si>
  <si>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1 06 01030 10 0000 110</t>
  </si>
  <si>
    <t>1 06 06000 00 0000 110</t>
  </si>
  <si>
    <t>1 13 01995 10 0000 130</t>
  </si>
  <si>
    <t>Доходы от оказания платных услуг (работ)и компенсации затрат государства</t>
  </si>
  <si>
    <t>Сравнительный анализ поступления доходов в  бюджет МО Суховское сельское поселение Кировского муниципального района Ленинградской области в 2017-2018 гг.</t>
  </si>
  <si>
    <t>Ожидаемое поступление в  2017 г. (тыс.руб.)</t>
  </si>
  <si>
    <t>Прогноз               на 2018 г. (тыс.руб.)</t>
  </si>
  <si>
    <t xml:space="preserve">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</si>
</sst>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</numFmts>
  <fonts count="45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73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173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/>
    </xf>
    <xf numFmtId="173" fontId="3" fillId="0" borderId="11" xfId="0" applyNumberFormat="1" applyFont="1" applyBorder="1" applyAlignment="1">
      <alignment horizontal="center" wrapText="1"/>
    </xf>
    <xf numFmtId="173" fontId="3" fillId="0" borderId="11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wrapText="1"/>
    </xf>
    <xf numFmtId="173" fontId="1" fillId="0" borderId="11" xfId="0" applyNumberFormat="1" applyFont="1" applyBorder="1" applyAlignment="1">
      <alignment horizontal="center"/>
    </xf>
    <xf numFmtId="173" fontId="1" fillId="0" borderId="11" xfId="0" applyNumberFormat="1" applyFont="1" applyBorder="1" applyAlignment="1">
      <alignment horizontal="center" wrapText="1"/>
    </xf>
    <xf numFmtId="173" fontId="6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wrapText="1"/>
    </xf>
    <xf numFmtId="173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173" fontId="1" fillId="0" borderId="0" xfId="0" applyNumberFormat="1" applyFont="1" applyAlignment="1">
      <alignment/>
    </xf>
    <xf numFmtId="173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173" fontId="3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173" fontId="1" fillId="0" borderId="14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173" fontId="7" fillId="0" borderId="10" xfId="0" applyNumberFormat="1" applyFont="1" applyFill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173" fontId="3" fillId="0" borderId="1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173" fontId="7" fillId="0" borderId="11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PageLayoutView="0" workbookViewId="0" topLeftCell="A40">
      <selection activeCell="H46" sqref="H46"/>
    </sheetView>
  </sheetViews>
  <sheetFormatPr defaultColWidth="9.00390625" defaultRowHeight="12.75"/>
  <cols>
    <col min="1" max="1" width="20.25390625" style="1" customWidth="1"/>
    <col min="2" max="3" width="9.00390625" style="1" customWidth="1"/>
    <col min="4" max="4" width="24.25390625" style="1" customWidth="1"/>
    <col min="5" max="5" width="14.25390625" style="1" hidden="1" customWidth="1"/>
    <col min="6" max="7" width="12.875" style="65" customWidth="1"/>
    <col min="8" max="8" width="13.125" style="1" customWidth="1"/>
    <col min="9" max="9" width="8.875" style="1" hidden="1" customWidth="1"/>
    <col min="10" max="16384" width="9.00390625" style="1" customWidth="1"/>
  </cols>
  <sheetData>
    <row r="1" spans="1:8" ht="32.25" customHeight="1">
      <c r="A1" s="61" t="s">
        <v>78</v>
      </c>
      <c r="B1" s="61"/>
      <c r="C1" s="61"/>
      <c r="D1" s="61"/>
      <c r="E1" s="61"/>
      <c r="F1" s="61"/>
      <c r="G1" s="61"/>
      <c r="H1" s="61"/>
    </row>
    <row r="2" spans="1:8" ht="0.75" customHeight="1">
      <c r="A2" s="61"/>
      <c r="B2" s="61"/>
      <c r="C2" s="61"/>
      <c r="D2" s="61"/>
      <c r="E2" s="61"/>
      <c r="F2" s="61"/>
      <c r="G2" s="61"/>
      <c r="H2" s="61"/>
    </row>
    <row r="3" spans="2:5" ht="14.25" customHeight="1">
      <c r="B3" s="2"/>
      <c r="C3" s="2"/>
      <c r="D3" s="2"/>
      <c r="E3" s="2"/>
    </row>
    <row r="4" spans="1:9" ht="54.75" customHeight="1">
      <c r="A4" s="3" t="s">
        <v>1</v>
      </c>
      <c r="B4" s="62" t="s">
        <v>9</v>
      </c>
      <c r="C4" s="63"/>
      <c r="D4" s="64"/>
      <c r="E4" s="20" t="s">
        <v>55</v>
      </c>
      <c r="F4" s="66" t="s">
        <v>79</v>
      </c>
      <c r="G4" s="66" t="s">
        <v>80</v>
      </c>
      <c r="H4" s="4" t="s">
        <v>46</v>
      </c>
      <c r="I4" s="21" t="s">
        <v>56</v>
      </c>
    </row>
    <row r="5" spans="1:10" ht="12.75">
      <c r="A5" s="5" t="s">
        <v>2</v>
      </c>
      <c r="B5" s="62" t="s">
        <v>36</v>
      </c>
      <c r="C5" s="63"/>
      <c r="D5" s="64"/>
      <c r="E5" s="15" t="e">
        <f>E6+E20</f>
        <v>#REF!</v>
      </c>
      <c r="F5" s="67">
        <f>F6+F20</f>
        <v>7618.3</v>
      </c>
      <c r="G5" s="67">
        <f>G6+G20</f>
        <v>7847.3</v>
      </c>
      <c r="H5" s="21"/>
      <c r="I5" s="13">
        <f>G5*100/G45</f>
        <v>40.084282576492825</v>
      </c>
      <c r="J5" s="27"/>
    </row>
    <row r="6" spans="1:9" ht="12.75">
      <c r="A6" s="5"/>
      <c r="B6" s="62" t="s">
        <v>28</v>
      </c>
      <c r="C6" s="63"/>
      <c r="D6" s="64"/>
      <c r="E6" s="15" t="e">
        <f>E7+E9+E11+E19+#REF!</f>
        <v>#REF!</v>
      </c>
      <c r="F6" s="67">
        <f>F7+F9+F16+F19</f>
        <v>7306.3</v>
      </c>
      <c r="G6" s="67">
        <f>G7+G9+G16+G19</f>
        <v>7530.3</v>
      </c>
      <c r="H6" s="21">
        <f aca="true" t="shared" si="0" ref="H6:H21">G6/F6</f>
        <v>1.0306584728248225</v>
      </c>
      <c r="I6" s="13">
        <f>G6*100/G45</f>
        <v>38.46503550084282</v>
      </c>
    </row>
    <row r="7" spans="1:9" ht="12.75">
      <c r="A7" s="5" t="s">
        <v>3</v>
      </c>
      <c r="B7" s="58" t="s">
        <v>4</v>
      </c>
      <c r="C7" s="59"/>
      <c r="D7" s="60"/>
      <c r="E7" s="15">
        <v>420911</v>
      </c>
      <c r="F7" s="67">
        <v>450</v>
      </c>
      <c r="G7" s="67">
        <v>460</v>
      </c>
      <c r="H7" s="21">
        <f t="shared" si="0"/>
        <v>1.0222222222222221</v>
      </c>
      <c r="I7" s="13"/>
    </row>
    <row r="8" spans="1:9" ht="12.75">
      <c r="A8" s="7" t="s">
        <v>5</v>
      </c>
      <c r="B8" s="8" t="s">
        <v>0</v>
      </c>
      <c r="C8" s="8"/>
      <c r="D8" s="8"/>
      <c r="E8" s="9">
        <v>420911</v>
      </c>
      <c r="F8" s="68">
        <v>450</v>
      </c>
      <c r="G8" s="68">
        <v>460</v>
      </c>
      <c r="H8" s="21">
        <f t="shared" si="0"/>
        <v>1.0222222222222221</v>
      </c>
      <c r="I8" s="13"/>
    </row>
    <row r="9" spans="1:9" ht="26.25" customHeight="1">
      <c r="A9" s="5" t="s">
        <v>51</v>
      </c>
      <c r="B9" s="38" t="s">
        <v>52</v>
      </c>
      <c r="C9" s="39"/>
      <c r="D9" s="40"/>
      <c r="E9" s="14">
        <v>0</v>
      </c>
      <c r="F9" s="67">
        <f>F10</f>
        <v>2028.3</v>
      </c>
      <c r="G9" s="67">
        <f>G10</f>
        <v>1912.3</v>
      </c>
      <c r="H9" s="21">
        <f t="shared" si="0"/>
        <v>0.942809249124883</v>
      </c>
      <c r="I9" s="13">
        <f>G9*100/G45</f>
        <v>9.768095213771263</v>
      </c>
    </row>
    <row r="10" spans="1:9" ht="30" customHeight="1">
      <c r="A10" s="7" t="s">
        <v>53</v>
      </c>
      <c r="B10" s="35" t="s">
        <v>54</v>
      </c>
      <c r="C10" s="44"/>
      <c r="D10" s="45"/>
      <c r="E10" s="18">
        <v>0</v>
      </c>
      <c r="F10" s="68">
        <v>2028.3</v>
      </c>
      <c r="G10" s="68">
        <v>1912.3</v>
      </c>
      <c r="H10" s="21">
        <f t="shared" si="0"/>
        <v>0.942809249124883</v>
      </c>
      <c r="I10" s="13"/>
    </row>
    <row r="11" spans="1:9" ht="12.75">
      <c r="A11" s="5" t="s">
        <v>24</v>
      </c>
      <c r="B11" s="58" t="s">
        <v>14</v>
      </c>
      <c r="C11" s="59"/>
      <c r="D11" s="60"/>
      <c r="E11" s="15">
        <f>E12+E13+E14</f>
        <v>59638.5</v>
      </c>
      <c r="F11" s="67">
        <f>F12+F13+F14+F15</f>
        <v>0</v>
      </c>
      <c r="G11" s="67">
        <f>G12+G13+G14+G15</f>
        <v>0</v>
      </c>
      <c r="H11" s="21"/>
      <c r="I11" s="13">
        <f>G11*100/G45</f>
        <v>0</v>
      </c>
    </row>
    <row r="12" spans="1:9" ht="24" customHeight="1">
      <c r="A12" s="7" t="s">
        <v>48</v>
      </c>
      <c r="B12" s="49" t="s">
        <v>49</v>
      </c>
      <c r="C12" s="49"/>
      <c r="D12" s="49"/>
      <c r="E12" s="16">
        <v>14000</v>
      </c>
      <c r="F12" s="68">
        <v>0</v>
      </c>
      <c r="G12" s="68">
        <v>0</v>
      </c>
      <c r="H12" s="21"/>
      <c r="I12" s="13"/>
    </row>
    <row r="13" spans="1:9" ht="12.75">
      <c r="A13" s="7" t="s">
        <v>25</v>
      </c>
      <c r="B13" s="46" t="s">
        <v>15</v>
      </c>
      <c r="C13" s="47"/>
      <c r="D13" s="48"/>
      <c r="E13" s="17">
        <v>45628</v>
      </c>
      <c r="F13" s="68">
        <v>0</v>
      </c>
      <c r="G13" s="68">
        <v>0</v>
      </c>
      <c r="H13" s="21"/>
      <c r="I13" s="13"/>
    </row>
    <row r="14" spans="1:9" ht="12.75">
      <c r="A14" s="7" t="s">
        <v>43</v>
      </c>
      <c r="B14" s="46" t="s">
        <v>42</v>
      </c>
      <c r="C14" s="47"/>
      <c r="D14" s="48"/>
      <c r="E14" s="17">
        <v>10.5</v>
      </c>
      <c r="F14" s="68">
        <v>0</v>
      </c>
      <c r="G14" s="68">
        <v>0</v>
      </c>
      <c r="H14" s="21"/>
      <c r="I14" s="13"/>
    </row>
    <row r="15" spans="1:9" s="26" customFormat="1" ht="26.25" customHeight="1">
      <c r="A15" s="25" t="s">
        <v>57</v>
      </c>
      <c r="B15" s="29" t="s">
        <v>58</v>
      </c>
      <c r="C15" s="53"/>
      <c r="D15" s="54"/>
      <c r="E15" s="24">
        <v>45</v>
      </c>
      <c r="F15" s="68">
        <v>0</v>
      </c>
      <c r="G15" s="68">
        <v>0</v>
      </c>
      <c r="H15" s="21"/>
      <c r="I15" s="25"/>
    </row>
    <row r="16" spans="1:9" s="26" customFormat="1" ht="26.25" customHeight="1">
      <c r="A16" s="5" t="s">
        <v>70</v>
      </c>
      <c r="B16" s="32" t="s">
        <v>72</v>
      </c>
      <c r="C16" s="33"/>
      <c r="D16" s="34"/>
      <c r="E16" s="28"/>
      <c r="F16" s="67">
        <f>F17+F18</f>
        <v>4820</v>
      </c>
      <c r="G16" s="67">
        <f>G17+G18</f>
        <v>5150</v>
      </c>
      <c r="H16" s="21">
        <f t="shared" si="0"/>
        <v>1.0684647302904564</v>
      </c>
      <c r="I16" s="25"/>
    </row>
    <row r="17" spans="1:9" s="26" customFormat="1" ht="26.25" customHeight="1">
      <c r="A17" s="25" t="s">
        <v>74</v>
      </c>
      <c r="B17" s="29" t="s">
        <v>68</v>
      </c>
      <c r="C17" s="30"/>
      <c r="D17" s="31"/>
      <c r="E17" s="28"/>
      <c r="F17" s="68">
        <v>620</v>
      </c>
      <c r="G17" s="68">
        <v>650</v>
      </c>
      <c r="H17" s="21">
        <f t="shared" si="0"/>
        <v>1.0483870967741935</v>
      </c>
      <c r="I17" s="25"/>
    </row>
    <row r="18" spans="1:9" s="26" customFormat="1" ht="26.25" customHeight="1">
      <c r="A18" s="25" t="s">
        <v>75</v>
      </c>
      <c r="B18" s="29" t="s">
        <v>69</v>
      </c>
      <c r="C18" s="30"/>
      <c r="D18" s="31"/>
      <c r="E18" s="28"/>
      <c r="F18" s="68">
        <v>4200</v>
      </c>
      <c r="G18" s="68">
        <v>4500</v>
      </c>
      <c r="H18" s="21">
        <f t="shared" si="0"/>
        <v>1.0714285714285714</v>
      </c>
      <c r="I18" s="25"/>
    </row>
    <row r="19" spans="1:9" ht="18.75" customHeight="1">
      <c r="A19" s="5" t="s">
        <v>18</v>
      </c>
      <c r="B19" s="38" t="s">
        <v>16</v>
      </c>
      <c r="C19" s="39"/>
      <c r="D19" s="40"/>
      <c r="E19" s="14">
        <v>7102</v>
      </c>
      <c r="F19" s="67">
        <v>8</v>
      </c>
      <c r="G19" s="67">
        <v>8</v>
      </c>
      <c r="H19" s="21">
        <f t="shared" si="0"/>
        <v>1</v>
      </c>
      <c r="I19" s="13"/>
    </row>
    <row r="20" spans="1:9" ht="15.75" customHeight="1">
      <c r="A20" s="5"/>
      <c r="B20" s="55" t="s">
        <v>29</v>
      </c>
      <c r="C20" s="56"/>
      <c r="D20" s="57"/>
      <c r="E20" s="14" t="e">
        <f>E21+E29+E31+E33+#REF!+E37</f>
        <v>#REF!</v>
      </c>
      <c r="F20" s="67">
        <f>F21+F31</f>
        <v>312</v>
      </c>
      <c r="G20" s="67">
        <f>G21+G31</f>
        <v>317</v>
      </c>
      <c r="H20" s="21">
        <f>G20/F20</f>
        <v>1.016025641025641</v>
      </c>
      <c r="I20" s="13">
        <f>G20*100/G45</f>
        <v>1.6192470756499975</v>
      </c>
    </row>
    <row r="21" spans="1:9" ht="39.75" customHeight="1">
      <c r="A21" s="5" t="s">
        <v>26</v>
      </c>
      <c r="B21" s="38" t="s">
        <v>6</v>
      </c>
      <c r="C21" s="39"/>
      <c r="D21" s="40"/>
      <c r="E21" s="14">
        <v>87424.8</v>
      </c>
      <c r="F21" s="67">
        <f>F27</f>
        <v>296</v>
      </c>
      <c r="G21" s="67">
        <f>G27</f>
        <v>300</v>
      </c>
      <c r="H21" s="21">
        <f t="shared" si="0"/>
        <v>1.0135135135135136</v>
      </c>
      <c r="I21" s="13">
        <f>G21*100/G45</f>
        <v>1.5324104816876947</v>
      </c>
    </row>
    <row r="22" spans="1:9" ht="41.25" customHeight="1">
      <c r="A22" s="7" t="s">
        <v>44</v>
      </c>
      <c r="B22" s="35" t="s">
        <v>45</v>
      </c>
      <c r="C22" s="44"/>
      <c r="D22" s="45"/>
      <c r="E22" s="18">
        <v>143.9</v>
      </c>
      <c r="F22" s="69">
        <v>0</v>
      </c>
      <c r="G22" s="69">
        <v>0</v>
      </c>
      <c r="H22" s="22"/>
      <c r="I22" s="13"/>
    </row>
    <row r="23" spans="1:9" ht="39.75" customHeight="1">
      <c r="A23" s="7" t="s">
        <v>27</v>
      </c>
      <c r="B23" s="35" t="s">
        <v>60</v>
      </c>
      <c r="C23" s="44"/>
      <c r="D23" s="45"/>
      <c r="E23" s="18">
        <v>87007.7</v>
      </c>
      <c r="F23" s="68">
        <v>0</v>
      </c>
      <c r="G23" s="68">
        <v>0</v>
      </c>
      <c r="H23" s="22"/>
      <c r="I23" s="13"/>
    </row>
    <row r="24" spans="1:9" ht="21.75" customHeight="1">
      <c r="A24" s="7"/>
      <c r="B24" s="50" t="s">
        <v>61</v>
      </c>
      <c r="C24" s="51"/>
      <c r="D24" s="52"/>
      <c r="E24" s="18"/>
      <c r="F24" s="68">
        <v>0</v>
      </c>
      <c r="G24" s="68">
        <v>0</v>
      </c>
      <c r="H24" s="22"/>
      <c r="I24" s="13"/>
    </row>
    <row r="25" spans="1:9" ht="22.5" customHeight="1">
      <c r="A25" s="7"/>
      <c r="B25" s="50" t="s">
        <v>62</v>
      </c>
      <c r="C25" s="51"/>
      <c r="D25" s="52"/>
      <c r="E25" s="18"/>
      <c r="F25" s="68">
        <v>0</v>
      </c>
      <c r="G25" s="68">
        <v>0</v>
      </c>
      <c r="H25" s="22"/>
      <c r="I25" s="13"/>
    </row>
    <row r="26" spans="1:9" ht="28.5" customHeight="1">
      <c r="A26" s="7" t="s">
        <v>12</v>
      </c>
      <c r="B26" s="35" t="s">
        <v>13</v>
      </c>
      <c r="C26" s="44"/>
      <c r="D26" s="45"/>
      <c r="E26" s="18">
        <v>88.2</v>
      </c>
      <c r="F26" s="68">
        <v>0</v>
      </c>
      <c r="G26" s="68">
        <v>0</v>
      </c>
      <c r="H26" s="22"/>
      <c r="I26" s="13"/>
    </row>
    <row r="27" spans="1:9" ht="18.75" customHeight="1">
      <c r="A27" s="7" t="s">
        <v>33</v>
      </c>
      <c r="B27" s="35" t="s">
        <v>41</v>
      </c>
      <c r="C27" s="44"/>
      <c r="D27" s="45"/>
      <c r="E27" s="18">
        <v>185</v>
      </c>
      <c r="F27" s="68">
        <f>F28+F31</f>
        <v>296</v>
      </c>
      <c r="G27" s="68">
        <f>G28+G31</f>
        <v>300</v>
      </c>
      <c r="H27" s="21">
        <f>G27/F27</f>
        <v>1.0135135135135136</v>
      </c>
      <c r="I27" s="13"/>
    </row>
    <row r="28" spans="1:9" ht="18.75" customHeight="1">
      <c r="A28" s="7" t="s">
        <v>71</v>
      </c>
      <c r="B28" s="35"/>
      <c r="C28" s="30"/>
      <c r="D28" s="31"/>
      <c r="E28" s="18"/>
      <c r="F28" s="68">
        <v>280</v>
      </c>
      <c r="G28" s="68">
        <v>283</v>
      </c>
      <c r="H28" s="21">
        <f>G28/F28</f>
        <v>1.0107142857142857</v>
      </c>
      <c r="I28" s="13"/>
    </row>
    <row r="29" spans="1:9" ht="27.75" customHeight="1">
      <c r="A29" s="5" t="s">
        <v>17</v>
      </c>
      <c r="B29" s="38" t="s">
        <v>67</v>
      </c>
      <c r="C29" s="39"/>
      <c r="D29" s="40"/>
      <c r="E29" s="14">
        <v>4901</v>
      </c>
      <c r="F29" s="67"/>
      <c r="G29" s="67"/>
      <c r="H29" s="21"/>
      <c r="I29" s="13"/>
    </row>
    <row r="30" spans="1:9" ht="32.25" customHeight="1">
      <c r="A30" s="7" t="s">
        <v>47</v>
      </c>
      <c r="B30" s="35" t="s">
        <v>21</v>
      </c>
      <c r="C30" s="44"/>
      <c r="D30" s="45"/>
      <c r="E30" s="18">
        <v>4901</v>
      </c>
      <c r="F30" s="68">
        <v>0</v>
      </c>
      <c r="G30" s="68">
        <v>0</v>
      </c>
      <c r="H30" s="22"/>
      <c r="I30" s="13"/>
    </row>
    <row r="31" spans="1:9" ht="31.5" customHeight="1">
      <c r="A31" s="10" t="s">
        <v>22</v>
      </c>
      <c r="B31" s="38" t="s">
        <v>23</v>
      </c>
      <c r="C31" s="39"/>
      <c r="D31" s="40"/>
      <c r="E31" s="14">
        <v>32011.5</v>
      </c>
      <c r="F31" s="67">
        <v>16</v>
      </c>
      <c r="G31" s="67">
        <v>17</v>
      </c>
      <c r="H31" s="21">
        <f>G31/F31</f>
        <v>1.0625</v>
      </c>
      <c r="I31" s="13">
        <f>G31*100/G45</f>
        <v>0.0868365939623027</v>
      </c>
    </row>
    <row r="32" spans="1:9" ht="31.5" customHeight="1">
      <c r="A32" s="10" t="s">
        <v>76</v>
      </c>
      <c r="B32" s="35" t="s">
        <v>77</v>
      </c>
      <c r="C32" s="36"/>
      <c r="D32" s="37"/>
      <c r="E32" s="14"/>
      <c r="F32" s="67">
        <v>16</v>
      </c>
      <c r="G32" s="67">
        <v>17</v>
      </c>
      <c r="H32" s="21">
        <f>G32/F32</f>
        <v>1.0625</v>
      </c>
      <c r="I32" s="13"/>
    </row>
    <row r="33" spans="1:9" ht="31.5" customHeight="1">
      <c r="A33" s="10" t="s">
        <v>30</v>
      </c>
      <c r="B33" s="38" t="s">
        <v>31</v>
      </c>
      <c r="C33" s="39"/>
      <c r="D33" s="40"/>
      <c r="E33" s="14">
        <v>59619.4</v>
      </c>
      <c r="F33" s="67">
        <f>F34+F35</f>
        <v>0</v>
      </c>
      <c r="G33" s="67">
        <f>G34+G35</f>
        <v>0</v>
      </c>
      <c r="H33" s="21"/>
      <c r="I33" s="13">
        <f>G33*100/G45</f>
        <v>0</v>
      </c>
    </row>
    <row r="34" spans="1:9" ht="41.25" customHeight="1">
      <c r="A34" s="11" t="s">
        <v>32</v>
      </c>
      <c r="B34" s="35" t="s">
        <v>39</v>
      </c>
      <c r="C34" s="44"/>
      <c r="D34" s="45"/>
      <c r="E34" s="18">
        <v>2250</v>
      </c>
      <c r="F34" s="68">
        <v>0</v>
      </c>
      <c r="G34" s="68">
        <v>0</v>
      </c>
      <c r="H34" s="22"/>
      <c r="I34" s="13"/>
    </row>
    <row r="35" spans="1:9" ht="42" customHeight="1">
      <c r="A35" s="11" t="s">
        <v>35</v>
      </c>
      <c r="B35" s="35" t="s">
        <v>34</v>
      </c>
      <c r="C35" s="44"/>
      <c r="D35" s="45"/>
      <c r="E35" s="18">
        <v>57369.4</v>
      </c>
      <c r="F35" s="68">
        <v>0</v>
      </c>
      <c r="G35" s="68">
        <v>0</v>
      </c>
      <c r="H35" s="22"/>
      <c r="I35" s="23"/>
    </row>
    <row r="36" spans="1:9" ht="18" customHeight="1">
      <c r="A36" s="5" t="s">
        <v>20</v>
      </c>
      <c r="B36" s="38" t="s">
        <v>7</v>
      </c>
      <c r="C36" s="39"/>
      <c r="D36" s="40"/>
      <c r="E36" s="6">
        <v>10334</v>
      </c>
      <c r="F36" s="67">
        <v>0</v>
      </c>
      <c r="G36" s="67">
        <v>0</v>
      </c>
      <c r="H36" s="22"/>
      <c r="I36" s="8"/>
    </row>
    <row r="37" spans="1:9" ht="18" customHeight="1">
      <c r="A37" s="5" t="s">
        <v>38</v>
      </c>
      <c r="B37" s="38" t="s">
        <v>40</v>
      </c>
      <c r="C37" s="39"/>
      <c r="D37" s="40"/>
      <c r="E37" s="14">
        <v>25</v>
      </c>
      <c r="F37" s="67">
        <v>0</v>
      </c>
      <c r="G37" s="67">
        <v>0</v>
      </c>
      <c r="H37" s="22"/>
      <c r="I37" s="13"/>
    </row>
    <row r="38" spans="1:9" ht="18" customHeight="1">
      <c r="A38" s="5" t="s">
        <v>8</v>
      </c>
      <c r="B38" s="38" t="s">
        <v>11</v>
      </c>
      <c r="C38" s="39"/>
      <c r="D38" s="40"/>
      <c r="E38" s="14">
        <v>1750728.7</v>
      </c>
      <c r="F38" s="67">
        <f>F39+F40+F41+F42</f>
        <v>17764.1</v>
      </c>
      <c r="G38" s="67">
        <f>G39+G40+G41+G42</f>
        <v>11729.7</v>
      </c>
      <c r="H38" s="21">
        <f aca="true" t="shared" si="1" ref="H38:H43">G38/F38</f>
        <v>0.660303646117732</v>
      </c>
      <c r="I38" s="13">
        <f>G38*100/G45</f>
        <v>59.915717423507175</v>
      </c>
    </row>
    <row r="39" spans="1:9" ht="21" customHeight="1">
      <c r="A39" s="5"/>
      <c r="B39" s="38" t="s">
        <v>65</v>
      </c>
      <c r="C39" s="39"/>
      <c r="D39" s="40"/>
      <c r="E39" s="14">
        <v>130739.3</v>
      </c>
      <c r="F39" s="67">
        <v>5609.1</v>
      </c>
      <c r="G39" s="67">
        <v>6054.8</v>
      </c>
      <c r="H39" s="21">
        <f t="shared" si="1"/>
        <v>1.0794601629494927</v>
      </c>
      <c r="I39" s="13">
        <f>G39*100/G45</f>
        <v>30.92812994840885</v>
      </c>
    </row>
    <row r="40" spans="1:9" ht="26.25" customHeight="1">
      <c r="A40" s="5"/>
      <c r="B40" s="38" t="s">
        <v>10</v>
      </c>
      <c r="C40" s="39"/>
      <c r="D40" s="40"/>
      <c r="E40" s="14"/>
      <c r="F40" s="67">
        <v>126.4</v>
      </c>
      <c r="G40" s="67">
        <v>126.4</v>
      </c>
      <c r="H40" s="21">
        <f t="shared" si="1"/>
        <v>1</v>
      </c>
      <c r="I40" s="13">
        <f>G40*100/G45</f>
        <v>0.6456556162844154</v>
      </c>
    </row>
    <row r="41" spans="1:9" ht="26.25" customHeight="1">
      <c r="A41" s="5"/>
      <c r="B41" s="38" t="s">
        <v>19</v>
      </c>
      <c r="C41" s="39"/>
      <c r="D41" s="40"/>
      <c r="E41" s="14"/>
      <c r="F41" s="67">
        <v>7138.6</v>
      </c>
      <c r="G41" s="67">
        <v>3363.2</v>
      </c>
      <c r="H41" s="21">
        <f t="shared" si="1"/>
        <v>0.4711287927604852</v>
      </c>
      <c r="I41" s="13"/>
    </row>
    <row r="42" spans="1:9" ht="26.25" customHeight="1">
      <c r="A42" s="5"/>
      <c r="B42" s="38" t="s">
        <v>50</v>
      </c>
      <c r="C42" s="39"/>
      <c r="D42" s="40"/>
      <c r="E42" s="14"/>
      <c r="F42" s="67">
        <v>4890</v>
      </c>
      <c r="G42" s="67">
        <v>2185.3</v>
      </c>
      <c r="H42" s="21">
        <f t="shared" si="1"/>
        <v>0.4468916155419223</v>
      </c>
      <c r="I42" s="13"/>
    </row>
    <row r="43" spans="1:9" ht="50.25" customHeight="1">
      <c r="A43" s="5"/>
      <c r="B43" s="35" t="s">
        <v>73</v>
      </c>
      <c r="C43" s="44"/>
      <c r="D43" s="45"/>
      <c r="E43" s="18"/>
      <c r="F43" s="68">
        <v>185.3</v>
      </c>
      <c r="G43" s="68">
        <v>185.3</v>
      </c>
      <c r="H43" s="21">
        <f t="shared" si="1"/>
        <v>1</v>
      </c>
      <c r="I43" s="13"/>
    </row>
    <row r="44" spans="1:9" ht="18.75" customHeight="1">
      <c r="A44" s="5"/>
      <c r="B44" s="38" t="s">
        <v>59</v>
      </c>
      <c r="C44" s="39"/>
      <c r="D44" s="40"/>
      <c r="E44" s="18"/>
      <c r="F44" s="68">
        <v>0</v>
      </c>
      <c r="G44" s="68">
        <v>0</v>
      </c>
      <c r="H44" s="22"/>
      <c r="I44" s="13"/>
    </row>
    <row r="45" spans="1:9" ht="15.75">
      <c r="A45" s="7"/>
      <c r="B45" s="41" t="s">
        <v>37</v>
      </c>
      <c r="C45" s="42"/>
      <c r="D45" s="43"/>
      <c r="E45" s="19" t="e">
        <f>E38+E5</f>
        <v>#REF!</v>
      </c>
      <c r="F45" s="70">
        <f>F5+F38</f>
        <v>25382.399999999998</v>
      </c>
      <c r="G45" s="70">
        <f>G5+G38</f>
        <v>19577</v>
      </c>
      <c r="H45" s="21"/>
      <c r="I45" s="13"/>
    </row>
    <row r="46" spans="1:9" s="65" customFormat="1" ht="18" customHeight="1">
      <c r="A46" s="74"/>
      <c r="B46" s="75" t="s">
        <v>66</v>
      </c>
      <c r="C46" s="76"/>
      <c r="D46" s="77"/>
      <c r="E46" s="78"/>
      <c r="F46" s="67"/>
      <c r="G46" s="67"/>
      <c r="H46" s="79" t="s">
        <v>81</v>
      </c>
      <c r="I46" s="80"/>
    </row>
    <row r="47" spans="1:9" s="65" customFormat="1" ht="37.5" customHeight="1">
      <c r="A47" s="81"/>
      <c r="B47" s="82" t="s">
        <v>63</v>
      </c>
      <c r="C47" s="83"/>
      <c r="D47" s="84"/>
      <c r="E47" s="85"/>
      <c r="F47" s="71">
        <v>5761.4</v>
      </c>
      <c r="G47" s="71">
        <v>6054.8</v>
      </c>
      <c r="H47" s="86">
        <f>G47/F47</f>
        <v>1.0509251223660916</v>
      </c>
      <c r="I47" s="80"/>
    </row>
    <row r="48" spans="1:9" s="65" customFormat="1" ht="17.25" customHeight="1">
      <c r="A48" s="81"/>
      <c r="B48" s="87" t="s">
        <v>64</v>
      </c>
      <c r="C48" s="88"/>
      <c r="D48" s="89"/>
      <c r="E48" s="85"/>
      <c r="F48" s="72">
        <v>7602.3</v>
      </c>
      <c r="G48" s="72">
        <v>7547.3</v>
      </c>
      <c r="H48" s="86">
        <f>G48/F48</f>
        <v>0.9927653473290978</v>
      </c>
      <c r="I48" s="80"/>
    </row>
    <row r="49" spans="1:8" ht="12.75">
      <c r="A49" s="12"/>
      <c r="B49" s="12"/>
      <c r="C49" s="12"/>
      <c r="D49" s="12"/>
      <c r="E49" s="12"/>
      <c r="F49" s="73"/>
      <c r="G49" s="73"/>
      <c r="H49" s="12"/>
    </row>
  </sheetData>
  <sheetProtection/>
  <mergeCells count="45">
    <mergeCell ref="B22:D22"/>
    <mergeCell ref="B11:D11"/>
    <mergeCell ref="A1:H2"/>
    <mergeCell ref="B4:D4"/>
    <mergeCell ref="B5:D5"/>
    <mergeCell ref="B6:D6"/>
    <mergeCell ref="B7:D7"/>
    <mergeCell ref="B9:D9"/>
    <mergeCell ref="B17:D17"/>
    <mergeCell ref="B30:D30"/>
    <mergeCell ref="B31:D31"/>
    <mergeCell ref="B10:D10"/>
    <mergeCell ref="B19:D19"/>
    <mergeCell ref="B14:D14"/>
    <mergeCell ref="B15:D15"/>
    <mergeCell ref="B24:D24"/>
    <mergeCell ref="B20:D20"/>
    <mergeCell ref="B21:D21"/>
    <mergeCell ref="B23:D23"/>
    <mergeCell ref="B46:D46"/>
    <mergeCell ref="B47:D47"/>
    <mergeCell ref="B27:D27"/>
    <mergeCell ref="B13:D13"/>
    <mergeCell ref="B12:D12"/>
    <mergeCell ref="B25:D25"/>
    <mergeCell ref="B40:D40"/>
    <mergeCell ref="B44:D44"/>
    <mergeCell ref="B26:D26"/>
    <mergeCell ref="B29:D29"/>
    <mergeCell ref="B38:D38"/>
    <mergeCell ref="B39:D39"/>
    <mergeCell ref="B34:D34"/>
    <mergeCell ref="B35:D35"/>
    <mergeCell ref="B36:D36"/>
    <mergeCell ref="B33:D33"/>
    <mergeCell ref="B18:D18"/>
    <mergeCell ref="B16:D16"/>
    <mergeCell ref="B28:D28"/>
    <mergeCell ref="B32:D32"/>
    <mergeCell ref="B48:D48"/>
    <mergeCell ref="B37:D37"/>
    <mergeCell ref="B45:D45"/>
    <mergeCell ref="B41:D41"/>
    <mergeCell ref="B42:D42"/>
    <mergeCell ref="B43:D43"/>
  </mergeCells>
  <printOptions horizontalCentered="1"/>
  <pageMargins left="0.984251968503937" right="0.7874015748031497" top="0.5905511811023623" bottom="0.5905511811023623" header="0.3937007874015748" footer="0.31496062992125984"/>
  <pageSetup fitToHeight="2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2016-11-14T16:03:41Z</cp:lastPrinted>
  <dcterms:created xsi:type="dcterms:W3CDTF">2005-10-13T11:49:31Z</dcterms:created>
  <dcterms:modified xsi:type="dcterms:W3CDTF">2017-11-12T12:32:08Z</dcterms:modified>
  <cp:category/>
  <cp:version/>
  <cp:contentType/>
  <cp:contentStatus/>
</cp:coreProperties>
</file>