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30" windowWidth="13740" windowHeight="7440" activeTab="0"/>
  </bookViews>
  <sheets>
    <sheet name="XII" sheetId="1" r:id="rId1"/>
  </sheets>
  <definedNames>
    <definedName name="_xlnm._FilterDatabase" localSheetId="0" hidden="1">'XII'!$A$17:$K$288</definedName>
    <definedName name="_xlnm.Print_Titles" localSheetId="0">'XII'!$16:$17</definedName>
    <definedName name="_xlnm.Print_Area" localSheetId="0">'XII'!$A$1:$J$288</definedName>
  </definedNames>
  <calcPr fullCalcOnLoad="1" refMode="R1C1"/>
</workbook>
</file>

<file path=xl/sharedStrings.xml><?xml version="1.0" encoding="utf-8"?>
<sst xmlns="http://schemas.openxmlformats.org/spreadsheetml/2006/main" count="1531" uniqueCount="345">
  <si>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</si>
  <si>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</si>
  <si>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</si>
  <si>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</si>
  <si>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</si>
  <si>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</si>
  <si>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</si>
  <si>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</si>
  <si>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</si>
  <si>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</si>
  <si>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</si>
  <si>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</si>
  <si>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</si>
  <si>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</si>
  <si>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</si>
  <si>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</si>
  <si>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</si>
  <si>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</si>
  <si>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</si>
  <si>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</si>
  <si>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</si>
  <si>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</si>
  <si>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</si>
  <si>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</si>
  <si>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</si>
  <si>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</si>
  <si>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</si>
  <si>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</si>
  <si>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</si>
  <si>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</si>
  <si>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</si>
  <si>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</si>
  <si>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</si>
  <si>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</si>
  <si>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</si>
  <si>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</si>
  <si>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</si>
  <si>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</si>
  <si>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</si>
  <si>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</si>
  <si>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</si>
  <si>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</si>
  <si>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</si>
  <si>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</si>
  <si>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</si>
  <si>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</si>
  <si>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</si>
  <si>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</si>
  <si>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</si>
  <si>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</si>
  <si>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</si>
  <si>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</si>
  <si>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</si>
  <si>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</si>
  <si>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</si>
  <si>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</si>
  <si>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</si>
  <si>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</si>
  <si>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</si>
  <si>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</si>
  <si>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</si>
  <si>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</si>
  <si>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</si>
  <si>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</si>
  <si>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</si>
  <si>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</si>
  <si>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</si>
  <si>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</si>
  <si>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</si>
  <si>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</si>
  <si>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</si>
  <si>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</si>
  <si>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</si>
  <si>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</si>
  <si>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</si>
  <si>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</si>
  <si>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</si>
  <si>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</si>
  <si>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</si>
  <si>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</si>
  <si>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</si>
  <si>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</si>
  <si>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</si>
  <si>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</si>
  <si>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</si>
  <si>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</si>
  <si>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</si>
  <si>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</si>
  <si>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</si>
  <si>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</si>
  <si>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</si>
  <si>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</si>
  <si>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</si>
  <si>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</si>
  <si>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</si>
  <si>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</si>
  <si>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</si>
  <si>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</si>
  <si>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</si>
  <si>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</si>
  <si>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</si>
  <si>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</si>
  <si>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</si>
  <si>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</si>
  <si>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</si>
  <si>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</si>
  <si>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</si>
  <si>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</si>
  <si>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</si>
  <si>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</si>
  <si>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</si>
  <si>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</si>
  <si>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</si>
  <si>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</si>
  <si>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</si>
  <si>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</si>
  <si>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</si>
  <si>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</si>
  <si>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</si>
  <si>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</si>
  <si>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</si>
  <si>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</si>
  <si>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</si>
  <si>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</si>
  <si>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</si>
  <si>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</si>
  <si>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</si>
  <si>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</si>
  <si>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</si>
  <si>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</si>
  <si>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</si>
  <si>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</si>
  <si>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</si>
  <si>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</si>
  <si>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</si>
  <si>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</si>
  <si>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</si>
  <si>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</si>
  <si>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</si>
  <si>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</si>
  <si>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</si>
  <si>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</si>
  <si>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</si>
  <si>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</si>
  <si>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</si>
  <si>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бюджета МО Суховское сельское  поселение на 2016год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</si>
  <si>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</si>
  <si>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</si>
  <si>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</si>
  <si>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</si>
  <si>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</si>
  <si>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</si>
  <si>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</si>
  <si>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</si>
  <si>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</si>
  <si>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</si>
  <si>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</si>
  <si>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</si>
  <si>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</si>
  <si>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</si>
  <si>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</si>
  <si>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</si>
  <si>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</si>
  <si>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</si>
  <si>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</si>
  <si>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</si>
  <si>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</si>
  <si>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</si>
  <si>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</si>
  <si>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</si>
  <si>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</si>
  <si>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</si>
  <si>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</si>
  <si>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</si>
  <si>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15 2 01 13120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</si>
  <si>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</si>
  <si>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</si>
  <si>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</si>
  <si>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</si>
  <si>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</si>
  <si>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</si>
  <si>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</si>
  <si>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</si>
  <si>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</si>
  <si>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</si>
  <si>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</si>
  <si>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18 0 01 14580</t>
  </si>
  <si>
    <t>98 9 09 14480</t>
  </si>
  <si>
    <t>82 0 00 00000</t>
  </si>
  <si>
    <t>82 0 01 06510</t>
  </si>
  <si>
    <t>98 9 09 10350</t>
  </si>
  <si>
    <t>98 9 09 15000</t>
  </si>
  <si>
    <t>98 9 09 15010</t>
  </si>
  <si>
    <t>17 0 00 00000</t>
  </si>
  <si>
    <t>17 0 01 15770</t>
  </si>
  <si>
    <t>45 0 00 00000</t>
  </si>
  <si>
    <t>45 0 01 82130</t>
  </si>
  <si>
    <t>98 9 09 06300</t>
  </si>
  <si>
    <t>18 0 01 15510</t>
  </si>
  <si>
    <t>98 9 09 15310</t>
  </si>
  <si>
    <t>98 9 09 15350</t>
  </si>
  <si>
    <t>98 9 09 15360</t>
  </si>
  <si>
    <t>98 9 09 10430</t>
  </si>
  <si>
    <t>98 9 09 96070</t>
  </si>
  <si>
    <t>19 0 00 00000</t>
  </si>
  <si>
    <t>19 1 01 00000</t>
  </si>
  <si>
    <t>19 1 01  00240</t>
  </si>
  <si>
    <t>19 1 01 00240</t>
  </si>
  <si>
    <t>19 1 01 11580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</si>
  <si>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</si>
  <si>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</si>
  <si>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</si>
  <si>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</si>
  <si>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</si>
  <si>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</si>
  <si>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</si>
  <si>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</si>
  <si>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</si>
  <si>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</si>
  <si>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</si>
  <si>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</si>
  <si>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</si>
  <si>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</si>
  <si>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</si>
  <si>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</si>
  <si>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</si>
  <si>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</si>
  <si>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</si>
  <si>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</si>
  <si>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</si>
  <si>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 xml:space="preserve">Организация осуществления мероприятий по предупреждению и тушению пожаров на территории поселения 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</si>
  <si>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</si>
  <si>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</si>
  <si>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</si>
  <si>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</si>
  <si>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</si>
  <si>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</si>
  <si>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</si>
  <si>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</si>
  <si>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</si>
  <si>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</si>
  <si>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</si>
  <si>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</si>
  <si>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</si>
  <si>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</si>
  <si>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</si>
  <si>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</si>
  <si>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</si>
  <si>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</si>
  <si>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</si>
  <si>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</si>
  <si>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</si>
  <si>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</si>
  <si>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</si>
  <si>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</si>
  <si>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</si>
  <si>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>Основное мероприятие "Поддержка проектов инициатив граждан"</t>
  </si>
  <si>
    <t>18 0 01 00000</t>
  </si>
  <si>
    <t xml:space="preserve">Организация и осуществление мероприятий по ремонту дорог общего пользования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</si>
  <si>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</si>
  <si>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</si>
  <si>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</si>
  <si>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</si>
  <si>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</si>
  <si>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Мероприятия направленные энергетическое обследование зданий котельной и бани </t>
  </si>
  <si>
    <t>17 0 01 00000</t>
  </si>
  <si>
    <t>Основное мероприятие "Проведение обязательного энергетического обследования"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</si>
  <si>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</si>
  <si>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обустройству спортивных площадок </t>
  </si>
  <si>
    <t xml:space="preserve">Расходы на уличное освещение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</si>
  <si>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</si>
  <si>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</si>
  <si>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</si>
  <si>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</si>
  <si>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</si>
  <si>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</si>
  <si>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</si>
  <si>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</si>
  <si>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</si>
  <si>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</si>
  <si>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</si>
  <si>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18 0 01 15840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</si>
  <si>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</si>
  <si>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</si>
  <si>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</si>
  <si>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</si>
  <si>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</si>
  <si>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</si>
  <si>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</si>
  <si>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</si>
  <si>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Приобретение  оборудования для проведения мероприятий в области культуры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</si>
  <si>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</si>
  <si>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Муниципальная программа "Устойчивое развитие сельских территорий  в муниципальном образовании Суховское сельское поселение Кировского муниципального района Ленинградской области"</t>
  </si>
  <si>
    <t xml:space="preserve">Строительство системы водоснабжения, в том числе проектные  работы, дер. Сухое  </t>
  </si>
  <si>
    <t>45 0 01 00000</t>
  </si>
  <si>
    <t>Основное мероприятие "Строительство объектов водоснабжения"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</si>
  <si>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</si>
  <si>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</si>
  <si>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</si>
  <si>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</si>
  <si>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</si>
  <si>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Проведение капитального ремонта(ремонта) здания МУК "Центральный СДК д.Выстав"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</si>
  <si>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</si>
  <si>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</si>
  <si>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</si>
  <si>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</si>
  <si>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</si>
  <si>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</si>
  <si>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97 0 00 00000</t>
  </si>
  <si>
    <t>97 0 01 00000</t>
  </si>
  <si>
    <t>97 0 01 14670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</si>
  <si>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</si>
  <si>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от "24"декабря 2015г. №49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</si>
  <si>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</si>
  <si>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</si>
  <si>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</si>
  <si>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98 9 09 72030</t>
  </si>
  <si>
    <t>530</t>
  </si>
  <si>
    <t>Мероприятия на подготовку и проведение мероприятий, посвященных Дню образования Ленинградской области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</si>
  <si>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</si>
  <si>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</si>
  <si>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630</t>
  </si>
  <si>
    <t>98 9 09 06810</t>
  </si>
  <si>
    <t>Субсидии на обеспечение мероприятий по капитальному ремонту общего имущества многоквартирных домов</t>
  </si>
  <si>
    <t>Субсидии некоммерческим организациям (за исключением государственных (муниципальных) учреждений)</t>
  </si>
  <si>
    <t>98 9 09 15340</t>
  </si>
  <si>
    <t>Организация и содержание мест захоронения</t>
  </si>
  <si>
    <t>19 1 01 S0670</t>
  </si>
  <si>
    <t>97 0 01 S4310</t>
  </si>
  <si>
    <t>Реализация мероприятий по борьбе с борщевиком Сосновского</t>
  </si>
  <si>
    <t>Капитальный ремонт объектов</t>
  </si>
  <si>
    <t>18 0 01 70880</t>
  </si>
  <si>
    <t>795</t>
  </si>
  <si>
    <t>97 0 01 74310</t>
  </si>
  <si>
    <t>014</t>
  </si>
  <si>
    <t>456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</si>
  <si>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</si>
  <si>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</si>
  <si>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</si>
  <si>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</si>
  <si>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</si>
  <si>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Мероприятия по составлению, проверке, экспертизе смет и осуществление технического надзора по ремонту дорог общего пользования</t>
  </si>
  <si>
    <t>от "20"  декабря2016г №26)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</si>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</sst>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ill="1" applyAlignment="1">
      <alignment/>
    </xf>
    <xf numFmtId="172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72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72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2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72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72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49" fontId="12" fillId="32" borderId="27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72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172" fontId="14" fillId="32" borderId="29" xfId="0" applyNumberFormat="1" applyFont="1" applyFill="1" applyBorder="1" applyAlignment="1">
      <alignment horizontal="right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72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72" fontId="14" fillId="32" borderId="39" xfId="0" applyNumberFormat="1" applyFont="1" applyFill="1" applyBorder="1" applyAlignment="1">
      <alignment horizontal="right"/>
    </xf>
    <xf numFmtId="186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72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72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72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72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72" fontId="14" fillId="32" borderId="51" xfId="0" applyNumberFormat="1" applyFont="1" applyFill="1" applyBorder="1" applyAlignment="1">
      <alignment horizontal="right"/>
    </xf>
    <xf numFmtId="172" fontId="12" fillId="32" borderId="52" xfId="0" applyNumberFormat="1" applyFont="1" applyFill="1" applyBorder="1" applyAlignment="1">
      <alignment horizontal="right"/>
    </xf>
    <xf numFmtId="172" fontId="13" fillId="32" borderId="53" xfId="0" applyNumberFormat="1" applyFont="1" applyFill="1" applyBorder="1" applyAlignment="1">
      <alignment horizontal="right"/>
    </xf>
    <xf numFmtId="172" fontId="14" fillId="32" borderId="54" xfId="0" applyNumberFormat="1" applyFont="1" applyFill="1" applyBorder="1" applyAlignment="1">
      <alignment horizontal="right"/>
    </xf>
    <xf numFmtId="172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72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72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72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0" fontId="12" fillId="32" borderId="59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horizontal="center"/>
    </xf>
    <xf numFmtId="172" fontId="14" fillId="32" borderId="61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62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72" fontId="13" fillId="32" borderId="63" xfId="0" applyNumberFormat="1" applyFont="1" applyFill="1" applyBorder="1" applyAlignment="1">
      <alignment horizontal="right"/>
    </xf>
    <xf numFmtId="172" fontId="13" fillId="32" borderId="64" xfId="0" applyNumberFormat="1" applyFont="1" applyFill="1" applyBorder="1" applyAlignment="1">
      <alignment horizontal="right"/>
    </xf>
    <xf numFmtId="172" fontId="13" fillId="32" borderId="65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6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7" xfId="0" applyNumberFormat="1" applyFont="1" applyFill="1" applyBorder="1" applyAlignment="1">
      <alignment horizontal="left" wrapText="1"/>
    </xf>
    <xf numFmtId="49" fontId="14" fillId="32" borderId="68" xfId="0" applyNumberFormat="1" applyFont="1" applyFill="1" applyBorder="1" applyAlignment="1">
      <alignment horizontal="left" wrapText="1"/>
    </xf>
    <xf numFmtId="172" fontId="13" fillId="32" borderId="69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72" fontId="12" fillId="32" borderId="70" xfId="0" applyNumberFormat="1" applyFont="1" applyFill="1" applyBorder="1" applyAlignment="1">
      <alignment horizontal="right"/>
    </xf>
    <xf numFmtId="172" fontId="12" fillId="32" borderId="71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3" xfId="0" applyNumberFormat="1" applyFont="1" applyFill="1" applyBorder="1" applyAlignment="1">
      <alignment horizontal="left" wrapText="1"/>
    </xf>
    <xf numFmtId="172" fontId="13" fillId="32" borderId="41" xfId="0" applyNumberFormat="1" applyFont="1" applyFill="1" applyBorder="1" applyAlignment="1">
      <alignment horizontal="right"/>
    </xf>
    <xf numFmtId="172" fontId="14" fillId="32" borderId="39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4" xfId="0" applyNumberFormat="1" applyFont="1" applyFill="1" applyBorder="1" applyAlignment="1">
      <alignment horizontal="right"/>
    </xf>
    <xf numFmtId="49" fontId="12" fillId="32" borderId="75" xfId="0" applyNumberFormat="1" applyFont="1" applyFill="1" applyBorder="1" applyAlignment="1">
      <alignment horizontal="left" wrapText="1"/>
    </xf>
    <xf numFmtId="172" fontId="13" fillId="32" borderId="76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72" fontId="13" fillId="32" borderId="77" xfId="0" applyNumberFormat="1" applyFont="1" applyFill="1" applyBorder="1" applyAlignment="1">
      <alignment horizontal="right"/>
    </xf>
    <xf numFmtId="172" fontId="14" fillId="32" borderId="78" xfId="0" applyNumberFormat="1" applyFont="1" applyFill="1" applyBorder="1" applyAlignment="1">
      <alignment horizontal="right"/>
    </xf>
    <xf numFmtId="172" fontId="12" fillId="32" borderId="25" xfId="0" applyNumberFormat="1" applyFont="1" applyFill="1" applyBorder="1" applyAlignment="1">
      <alignment horizontal="right"/>
    </xf>
    <xf numFmtId="172" fontId="14" fillId="32" borderId="37" xfId="0" applyNumberFormat="1" applyFont="1" applyFill="1" applyBorder="1" applyAlignment="1">
      <alignment horizontal="right"/>
    </xf>
    <xf numFmtId="172" fontId="13" fillId="32" borderId="65" xfId="0" applyNumberFormat="1" applyFont="1" applyFill="1" applyBorder="1" applyAlignment="1">
      <alignment horizontal="right"/>
    </xf>
    <xf numFmtId="172" fontId="14" fillId="32" borderId="79" xfId="0" applyNumberFormat="1" applyFont="1" applyFill="1" applyBorder="1" applyAlignment="1">
      <alignment horizontal="right"/>
    </xf>
    <xf numFmtId="172" fontId="13" fillId="32" borderId="80" xfId="0" applyNumberFormat="1" applyFont="1" applyFill="1" applyBorder="1" applyAlignment="1">
      <alignment horizontal="right"/>
    </xf>
    <xf numFmtId="49" fontId="12" fillId="32" borderId="66" xfId="0" applyNumberFormat="1" applyFont="1" applyFill="1" applyBorder="1" applyAlignment="1">
      <alignment horizontal="left" wrapText="1"/>
    </xf>
    <xf numFmtId="186" fontId="12" fillId="32" borderId="81" xfId="0" applyNumberFormat="1" applyFont="1" applyFill="1" applyBorder="1" applyAlignment="1">
      <alignment horizontal="left" wrapText="1"/>
    </xf>
    <xf numFmtId="172" fontId="13" fillId="32" borderId="82" xfId="0" applyNumberFormat="1" applyFont="1" applyFill="1" applyBorder="1" applyAlignment="1">
      <alignment horizontal="right"/>
    </xf>
    <xf numFmtId="172" fontId="13" fillId="32" borderId="77" xfId="0" applyNumberFormat="1" applyFont="1" applyFill="1" applyBorder="1" applyAlignment="1">
      <alignment horizontal="right"/>
    </xf>
    <xf numFmtId="172" fontId="14" fillId="32" borderId="78" xfId="0" applyNumberFormat="1" applyFont="1" applyFill="1" applyBorder="1" applyAlignment="1">
      <alignment horizontal="right"/>
    </xf>
    <xf numFmtId="49" fontId="13" fillId="32" borderId="66" xfId="0" applyNumberFormat="1" applyFont="1" applyFill="1" applyBorder="1" applyAlignment="1">
      <alignment horizontal="left" wrapText="1"/>
    </xf>
    <xf numFmtId="172" fontId="13" fillId="32" borderId="80" xfId="0" applyNumberFormat="1" applyFont="1" applyFill="1" applyBorder="1" applyAlignment="1">
      <alignment horizontal="right"/>
    </xf>
    <xf numFmtId="172" fontId="13" fillId="32" borderId="41" xfId="0" applyNumberFormat="1" applyFont="1" applyFill="1" applyBorder="1" applyAlignment="1">
      <alignment horizontal="right"/>
    </xf>
    <xf numFmtId="172" fontId="13" fillId="32" borderId="43" xfId="0" applyNumberFormat="1" applyFont="1" applyFill="1" applyBorder="1" applyAlignment="1">
      <alignment horizontal="right"/>
    </xf>
    <xf numFmtId="173" fontId="13" fillId="32" borderId="83" xfId="0" applyNumberFormat="1" applyFont="1" applyFill="1" applyBorder="1" applyAlignment="1">
      <alignment horizontal="right"/>
    </xf>
    <xf numFmtId="173" fontId="13" fillId="32" borderId="46" xfId="0" applyNumberFormat="1" applyFont="1" applyFill="1" applyBorder="1" applyAlignment="1">
      <alignment horizontal="right"/>
    </xf>
    <xf numFmtId="0" fontId="12" fillId="32" borderId="84" xfId="0" applyNumberFormat="1" applyFont="1" applyFill="1" applyBorder="1" applyAlignment="1">
      <alignment horizontal="left" wrapText="1"/>
    </xf>
    <xf numFmtId="49" fontId="12" fillId="32" borderId="85" xfId="0" applyNumberFormat="1" applyFont="1" applyFill="1" applyBorder="1" applyAlignment="1">
      <alignment horizontal="center"/>
    </xf>
    <xf numFmtId="173" fontId="13" fillId="32" borderId="49" xfId="0" applyNumberFormat="1" applyFont="1" applyFill="1" applyBorder="1" applyAlignment="1">
      <alignment horizontal="right"/>
    </xf>
    <xf numFmtId="49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2" fillId="32" borderId="88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73" fontId="12" fillId="32" borderId="25" xfId="0" applyNumberFormat="1" applyFont="1" applyFill="1" applyBorder="1" applyAlignment="1">
      <alignment horizontal="right"/>
    </xf>
    <xf numFmtId="173" fontId="12" fillId="32" borderId="29" xfId="0" applyNumberFormat="1" applyFont="1" applyFill="1" applyBorder="1" applyAlignment="1">
      <alignment horizontal="right"/>
    </xf>
    <xf numFmtId="49" fontId="14" fillId="32" borderId="89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90" xfId="0" applyNumberFormat="1" applyFont="1" applyFill="1" applyBorder="1" applyAlignment="1">
      <alignment horizontal="left" wrapText="1"/>
    </xf>
    <xf numFmtId="49" fontId="14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center"/>
    </xf>
    <xf numFmtId="173" fontId="14" fillId="32" borderId="93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4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5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81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6" xfId="0" applyNumberFormat="1" applyFont="1" applyFill="1" applyBorder="1" applyAlignment="1">
      <alignment horizontal="center" wrapText="1"/>
    </xf>
    <xf numFmtId="49" fontId="12" fillId="32" borderId="97" xfId="0" applyNumberFormat="1" applyFont="1" applyFill="1" applyBorder="1" applyAlignment="1">
      <alignment horizontal="left" wrapText="1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72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8" xfId="0" applyNumberFormat="1" applyFont="1" applyFill="1" applyBorder="1" applyAlignment="1">
      <alignment horizontal="center" wrapText="1"/>
    </xf>
    <xf numFmtId="49" fontId="14" fillId="32" borderId="98" xfId="0" applyNumberFormat="1" applyFont="1" applyFill="1" applyBorder="1" applyAlignment="1">
      <alignment horizontal="center"/>
    </xf>
    <xf numFmtId="49" fontId="16" fillId="32" borderId="98" xfId="0" applyNumberFormat="1" applyFont="1" applyFill="1" applyBorder="1" applyAlignment="1">
      <alignment wrapText="1"/>
    </xf>
    <xf numFmtId="172" fontId="17" fillId="32" borderId="98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0" fillId="0" borderId="0" xfId="0" applyNumberFormat="1" applyAlignment="1">
      <alignment/>
    </xf>
    <xf numFmtId="172" fontId="13" fillId="32" borderId="63" xfId="0" applyNumberFormat="1" applyFont="1" applyFill="1" applyBorder="1" applyAlignment="1">
      <alignment horizontal="right"/>
    </xf>
    <xf numFmtId="173" fontId="14" fillId="32" borderId="37" xfId="0" applyNumberFormat="1" applyFont="1" applyFill="1" applyBorder="1" applyAlignment="1">
      <alignment horizontal="right"/>
    </xf>
    <xf numFmtId="49" fontId="14" fillId="32" borderId="27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69" xfId="0" applyNumberFormat="1" applyFont="1" applyFill="1" applyBorder="1" applyAlignment="1">
      <alignment horizontal="center"/>
    </xf>
    <xf numFmtId="49" fontId="14" fillId="32" borderId="99" xfId="0" applyNumberFormat="1" applyFont="1" applyFill="1" applyBorder="1" applyAlignment="1">
      <alignment horizontal="center"/>
    </xf>
    <xf numFmtId="0" fontId="12" fillId="32" borderId="100" xfId="0" applyNumberFormat="1" applyFont="1" applyFill="1" applyBorder="1" applyAlignment="1">
      <alignment horizontal="left" wrapText="1"/>
    </xf>
    <xf numFmtId="172" fontId="12" fillId="32" borderId="101" xfId="0" applyNumberFormat="1" applyFont="1" applyFill="1" applyBorder="1" applyAlignment="1">
      <alignment horizontal="right"/>
    </xf>
    <xf numFmtId="49" fontId="13" fillId="32" borderId="27" xfId="0" applyNumberFormat="1" applyFont="1" applyFill="1" applyBorder="1" applyAlignment="1">
      <alignment horizontal="center"/>
    </xf>
    <xf numFmtId="172" fontId="13" fillId="32" borderId="102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72" fontId="12" fillId="32" borderId="102" xfId="0" applyNumberFormat="1" applyFont="1" applyFill="1" applyBorder="1" applyAlignment="1">
      <alignment horizontal="right"/>
    </xf>
    <xf numFmtId="0" fontId="12" fillId="32" borderId="81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100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2" fillId="32" borderId="101" xfId="0" applyNumberFormat="1" applyFont="1" applyFill="1" applyBorder="1" applyAlignment="1">
      <alignment horizontal="right"/>
    </xf>
    <xf numFmtId="49" fontId="12" fillId="32" borderId="100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3" fillId="32" borderId="103" xfId="0" applyNumberFormat="1" applyFont="1" applyFill="1" applyBorder="1" applyAlignment="1">
      <alignment horizontal="right"/>
    </xf>
    <xf numFmtId="172" fontId="13" fillId="32" borderId="64" xfId="0" applyNumberFormat="1" applyFont="1" applyFill="1" applyBorder="1" applyAlignment="1">
      <alignment horizontal="right"/>
    </xf>
    <xf numFmtId="172" fontId="13" fillId="32" borderId="104" xfId="0" applyNumberFormat="1" applyFont="1" applyFill="1" applyBorder="1" applyAlignment="1">
      <alignment horizontal="right"/>
    </xf>
    <xf numFmtId="49" fontId="13" fillId="32" borderId="33" xfId="0" applyNumberFormat="1" applyFont="1" applyFill="1" applyBorder="1" applyAlignment="1">
      <alignment horizontal="left" wrapText="1"/>
    </xf>
    <xf numFmtId="49" fontId="12" fillId="32" borderId="75" xfId="0" applyNumberFormat="1" applyFont="1" applyFill="1" applyBorder="1" applyAlignment="1">
      <alignment horizontal="left" wrapText="1"/>
    </xf>
    <xf numFmtId="172" fontId="12" fillId="32" borderId="83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72" fontId="13" fillId="32" borderId="105" xfId="0" applyNumberFormat="1" applyFont="1" applyFill="1" applyBorder="1" applyAlignment="1">
      <alignment horizontal="right"/>
    </xf>
    <xf numFmtId="172" fontId="14" fillId="32" borderId="106" xfId="0" applyNumberFormat="1" applyFont="1" applyFill="1" applyBorder="1" applyAlignment="1">
      <alignment horizontal="right"/>
    </xf>
    <xf numFmtId="172" fontId="14" fillId="32" borderId="51" xfId="0" applyNumberFormat="1" applyFont="1" applyFill="1" applyBorder="1" applyAlignment="1">
      <alignment horizontal="right"/>
    </xf>
    <xf numFmtId="49" fontId="11" fillId="32" borderId="107" xfId="53" applyNumberFormat="1" applyFont="1" applyFill="1" applyBorder="1" applyAlignment="1" applyProtection="1">
      <alignment horizontal="center" vertical="center" wrapText="1"/>
      <protection/>
    </xf>
    <xf numFmtId="49" fontId="11" fillId="32" borderId="98" xfId="53" applyNumberFormat="1" applyFont="1" applyFill="1" applyBorder="1" applyAlignment="1" applyProtection="1">
      <alignment horizontal="center" vertical="center" wrapText="1"/>
      <protection/>
    </xf>
    <xf numFmtId="49" fontId="11" fillId="32" borderId="108" xfId="53" applyNumberFormat="1" applyFont="1" applyFill="1" applyBorder="1" applyAlignment="1" applyProtection="1">
      <alignment horizontal="center" vertical="center" wrapText="1"/>
      <protection/>
    </xf>
    <xf numFmtId="49" fontId="13" fillId="32" borderId="98" xfId="0" applyNumberFormat="1" applyFont="1" applyFill="1" applyBorder="1" applyAlignment="1">
      <alignment horizontal="center" vertical="center"/>
    </xf>
    <xf numFmtId="49" fontId="13" fillId="32" borderId="108" xfId="0" applyNumberFormat="1" applyFont="1" applyFill="1" applyBorder="1" applyAlignment="1">
      <alignment vertical="center"/>
    </xf>
    <xf numFmtId="0" fontId="0" fillId="32" borderId="108" xfId="0" applyFill="1" applyBorder="1" applyAlignment="1">
      <alignment horizontal="center" vertical="center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3" fillId="32" borderId="109" xfId="0" applyNumberFormat="1" applyFont="1" applyFill="1" applyBorder="1" applyAlignment="1">
      <alignment horizontal="center" vertical="center"/>
    </xf>
    <xf numFmtId="172" fontId="14" fillId="32" borderId="23" xfId="0" applyNumberFormat="1" applyFont="1" applyFill="1" applyBorder="1" applyAlignment="1">
      <alignment horizontal="right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8" xfId="0" applyNumberFormat="1" applyFont="1" applyFill="1" applyBorder="1" applyAlignment="1">
      <alignment horizontal="center" vertical="center"/>
    </xf>
    <xf numFmtId="49" fontId="13" fillId="32" borderId="109" xfId="0" applyNumberFormat="1" applyFont="1" applyFill="1" applyBorder="1" applyAlignment="1">
      <alignment horizontal="center" vertical="center"/>
    </xf>
    <xf numFmtId="0" fontId="16" fillId="32" borderId="98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280</xdr:row>
      <xdr:rowOff>0</xdr:rowOff>
    </xdr:from>
    <xdr:to>
      <xdr:col>10</xdr:col>
      <xdr:colOff>0</xdr:colOff>
      <xdr:row>280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11059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showGridLines="0" tabSelected="1" view="pageBreakPreview" zoomScale="65" zoomScaleNormal="50" zoomScaleSheetLayoutView="65" zoomScalePageLayoutView="0" workbookViewId="0" topLeftCell="A70">
      <selection activeCell="J85" sqref="J85"/>
    </sheetView>
  </sheetViews>
  <sheetFormatPr defaultColWidth="9.00390625" defaultRowHeight="12.75"/>
  <cols>
    <col min="1" max="2" width="8.25390625" style="5" customWidth="1"/>
    <col min="3" max="3" width="110.125" style="5" customWidth="1"/>
    <col min="4" max="5" width="9.875" style="5" customWidth="1"/>
    <col min="6" max="6" width="10.75390625" style="5" customWidth="1"/>
    <col min="7" max="7" width="22.125" style="5" customWidth="1"/>
    <col min="8" max="8" width="13.25390625" style="5" customWidth="1"/>
    <col min="9" max="9" width="9.875" style="5" customWidth="1"/>
    <col min="10" max="10" width="21.25390625" style="5" customWidth="1"/>
    <col min="11" max="11" width="10.875" style="0" bestFit="1" customWidth="1"/>
  </cols>
  <sheetData>
    <row r="1" spans="8:10" ht="23.25" customHeight="1">
      <c r="H1" s="220" t="s">
        <v>67</v>
      </c>
      <c r="I1" s="220"/>
      <c r="J1" s="220"/>
    </row>
    <row r="2" spans="3:10" ht="20.25">
      <c r="C2" s="221" t="s">
        <v>142</v>
      </c>
      <c r="D2" s="221"/>
      <c r="E2" s="221"/>
      <c r="F2" s="221"/>
      <c r="G2" s="221"/>
      <c r="H2" s="221"/>
      <c r="I2" s="221"/>
      <c r="J2" s="221"/>
    </row>
    <row r="3" spans="3:10" ht="20.25">
      <c r="C3" s="221" t="s">
        <v>103</v>
      </c>
      <c r="D3" s="221"/>
      <c r="E3" s="221"/>
      <c r="F3" s="221"/>
      <c r="G3" s="221"/>
      <c r="H3" s="221"/>
      <c r="I3" s="221"/>
      <c r="J3" s="221"/>
    </row>
    <row r="4" spans="3:10" ht="20.25">
      <c r="C4" s="221" t="s">
        <v>104</v>
      </c>
      <c r="D4" s="221"/>
      <c r="E4" s="221"/>
      <c r="F4" s="221"/>
      <c r="G4" s="221"/>
      <c r="H4" s="221"/>
      <c r="I4" s="221"/>
      <c r="J4" s="221"/>
    </row>
    <row r="5" spans="3:10" ht="20.25">
      <c r="C5" s="221" t="s">
        <v>141</v>
      </c>
      <c r="D5" s="221"/>
      <c r="E5" s="221"/>
      <c r="F5" s="221"/>
      <c r="G5" s="221"/>
      <c r="H5" s="221"/>
      <c r="I5" s="221"/>
      <c r="J5" s="221"/>
    </row>
    <row r="6" spans="3:10" ht="20.25">
      <c r="C6" s="217"/>
      <c r="D6" s="217"/>
      <c r="E6" s="217"/>
      <c r="F6" s="217"/>
      <c r="G6" s="217"/>
      <c r="H6" s="221" t="s">
        <v>105</v>
      </c>
      <c r="I6" s="221"/>
      <c r="J6" s="221"/>
    </row>
    <row r="7" spans="3:10" ht="20.25">
      <c r="C7" s="221" t="s">
        <v>312</v>
      </c>
      <c r="D7" s="221"/>
      <c r="E7" s="221"/>
      <c r="F7" s="221"/>
      <c r="G7" s="221"/>
      <c r="H7" s="221"/>
      <c r="I7" s="221"/>
      <c r="J7" s="221"/>
    </row>
    <row r="8" spans="3:10" ht="20.25" customHeight="1">
      <c r="C8" s="221" t="s">
        <v>128</v>
      </c>
      <c r="D8" s="221"/>
      <c r="E8" s="221"/>
      <c r="F8" s="221"/>
      <c r="G8" s="221"/>
      <c r="H8" s="221"/>
      <c r="I8" s="221"/>
      <c r="J8" s="221"/>
    </row>
    <row r="9" spans="3:10" ht="20.25" customHeight="1">
      <c r="C9" s="217"/>
      <c r="D9" s="217"/>
      <c r="E9" s="217"/>
      <c r="F9" s="217"/>
      <c r="G9" s="221" t="s">
        <v>313</v>
      </c>
      <c r="H9" s="221"/>
      <c r="I9" s="221"/>
      <c r="J9" s="221"/>
    </row>
    <row r="10" spans="3:10" ht="20.25" customHeight="1">
      <c r="C10" s="217"/>
      <c r="D10" s="217"/>
      <c r="E10" s="217"/>
      <c r="F10" s="217"/>
      <c r="G10" s="221" t="s">
        <v>342</v>
      </c>
      <c r="H10" s="221"/>
      <c r="I10" s="221"/>
      <c r="J10" s="221"/>
    </row>
    <row r="11" spans="3:10" ht="15.75" customHeight="1">
      <c r="C11" s="226"/>
      <c r="D11" s="226"/>
      <c r="E11" s="226"/>
      <c r="F11" s="226"/>
      <c r="G11" s="226"/>
      <c r="H11" s="226"/>
      <c r="I11" s="226"/>
      <c r="J11" s="226"/>
    </row>
    <row r="12" spans="1:10" ht="25.5" customHeight="1">
      <c r="A12" s="222" t="s">
        <v>4</v>
      </c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0" ht="27.75" customHeight="1">
      <c r="A13" s="222" t="s">
        <v>145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3:10" ht="15.75" customHeight="1">
      <c r="C14" s="6"/>
      <c r="D14" s="6"/>
      <c r="E14" s="6"/>
      <c r="F14" s="6"/>
      <c r="G14" s="6"/>
      <c r="H14" s="6"/>
      <c r="I14" s="6"/>
      <c r="J14" s="7"/>
    </row>
    <row r="15" ht="13.5" customHeight="1" thickBot="1"/>
    <row r="16" spans="1:10" ht="38.25" customHeight="1" thickTop="1">
      <c r="A16" s="8" t="s">
        <v>5</v>
      </c>
      <c r="B16" s="8"/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9" t="s">
        <v>13</v>
      </c>
    </row>
    <row r="17" spans="1:10" ht="21" customHeight="1" thickBot="1">
      <c r="A17" s="10">
        <v>1</v>
      </c>
      <c r="B17" s="10"/>
      <c r="C17" s="10">
        <v>2</v>
      </c>
      <c r="D17" s="10" t="s">
        <v>14</v>
      </c>
      <c r="E17" s="10" t="s">
        <v>15</v>
      </c>
      <c r="F17" s="10" t="s">
        <v>16</v>
      </c>
      <c r="G17" s="10" t="s">
        <v>17</v>
      </c>
      <c r="H17" s="10" t="s">
        <v>18</v>
      </c>
      <c r="I17" s="10" t="s">
        <v>19</v>
      </c>
      <c r="J17" s="11" t="s">
        <v>20</v>
      </c>
    </row>
    <row r="18" spans="1:10" ht="39" thickBot="1" thickTop="1">
      <c r="A18" s="211"/>
      <c r="B18" s="212" t="s">
        <v>21</v>
      </c>
      <c r="C18" s="12" t="s">
        <v>100</v>
      </c>
      <c r="D18" s="13" t="s">
        <v>70</v>
      </c>
      <c r="E18" s="13"/>
      <c r="F18" s="13" t="s">
        <v>22</v>
      </c>
      <c r="G18" s="13" t="s">
        <v>22</v>
      </c>
      <c r="H18" s="13" t="s">
        <v>22</v>
      </c>
      <c r="I18" s="13" t="s">
        <v>22</v>
      </c>
      <c r="J18" s="14">
        <f>J19+J78+J85+J112+J154+J206+J217+J252+J258+J265</f>
        <v>22295.8</v>
      </c>
    </row>
    <row r="19" spans="1:10" ht="18.75">
      <c r="A19" s="223"/>
      <c r="B19" s="213"/>
      <c r="C19" s="15" t="s">
        <v>23</v>
      </c>
      <c r="D19" s="16" t="s">
        <v>70</v>
      </c>
      <c r="E19" s="17" t="s">
        <v>24</v>
      </c>
      <c r="F19" s="17" t="s">
        <v>24</v>
      </c>
      <c r="G19" s="17" t="s">
        <v>22</v>
      </c>
      <c r="H19" s="17" t="s">
        <v>22</v>
      </c>
      <c r="I19" s="17" t="s">
        <v>22</v>
      </c>
      <c r="J19" s="18">
        <f>J20+J49+J54+J44</f>
        <v>6246</v>
      </c>
    </row>
    <row r="20" spans="1:10" ht="56.25">
      <c r="A20" s="223"/>
      <c r="B20" s="213"/>
      <c r="C20" s="19" t="s">
        <v>25</v>
      </c>
      <c r="D20" s="20" t="s">
        <v>70</v>
      </c>
      <c r="E20" s="17" t="s">
        <v>24</v>
      </c>
      <c r="F20" s="17" t="s">
        <v>26</v>
      </c>
      <c r="G20" s="17"/>
      <c r="H20" s="17"/>
      <c r="I20" s="20"/>
      <c r="J20" s="21">
        <f>J21+J34</f>
        <v>4466.900000000001</v>
      </c>
    </row>
    <row r="21" spans="1:10" ht="32.25" customHeight="1">
      <c r="A21" s="223"/>
      <c r="B21" s="213"/>
      <c r="C21" s="22" t="s">
        <v>106</v>
      </c>
      <c r="D21" s="20" t="s">
        <v>70</v>
      </c>
      <c r="E21" s="20" t="s">
        <v>24</v>
      </c>
      <c r="F21" s="20" t="s">
        <v>26</v>
      </c>
      <c r="G21" s="20" t="s">
        <v>146</v>
      </c>
      <c r="H21" s="20" t="s">
        <v>22</v>
      </c>
      <c r="I21" s="20" t="s">
        <v>22</v>
      </c>
      <c r="J21" s="23">
        <f>J22+J31</f>
        <v>4351.1</v>
      </c>
    </row>
    <row r="22" spans="1:10" ht="37.5">
      <c r="A22" s="223"/>
      <c r="B22" s="213"/>
      <c r="C22" s="22" t="s">
        <v>107</v>
      </c>
      <c r="D22" s="20" t="s">
        <v>70</v>
      </c>
      <c r="E22" s="20" t="s">
        <v>24</v>
      </c>
      <c r="F22" s="20" t="s">
        <v>26</v>
      </c>
      <c r="G22" s="20" t="s">
        <v>147</v>
      </c>
      <c r="H22" s="20"/>
      <c r="I22" s="24"/>
      <c r="J22" s="23">
        <f>J23+J25+J27</f>
        <v>4350.1</v>
      </c>
    </row>
    <row r="23" spans="1:10" ht="56.25">
      <c r="A23" s="223"/>
      <c r="B23" s="213"/>
      <c r="C23" s="25" t="s">
        <v>108</v>
      </c>
      <c r="D23" s="26" t="s">
        <v>70</v>
      </c>
      <c r="E23" s="27" t="s">
        <v>24</v>
      </c>
      <c r="F23" s="27" t="s">
        <v>26</v>
      </c>
      <c r="G23" s="27" t="s">
        <v>148</v>
      </c>
      <c r="H23" s="27"/>
      <c r="I23" s="28"/>
      <c r="J23" s="29">
        <f>J24</f>
        <v>2900.5</v>
      </c>
    </row>
    <row r="24" spans="1:10" ht="18.75">
      <c r="A24" s="223"/>
      <c r="B24" s="213"/>
      <c r="C24" s="30" t="s">
        <v>130</v>
      </c>
      <c r="D24" s="31" t="s">
        <v>70</v>
      </c>
      <c r="E24" s="31" t="s">
        <v>24</v>
      </c>
      <c r="F24" s="31" t="s">
        <v>26</v>
      </c>
      <c r="G24" s="31" t="s">
        <v>148</v>
      </c>
      <c r="H24" s="31" t="s">
        <v>129</v>
      </c>
      <c r="I24" s="31" t="s">
        <v>27</v>
      </c>
      <c r="J24" s="219">
        <f>2941.5-81+40</f>
        <v>2900.5</v>
      </c>
    </row>
    <row r="25" spans="1:10" ht="75">
      <c r="A25" s="223"/>
      <c r="B25" s="213"/>
      <c r="C25" s="25" t="s">
        <v>109</v>
      </c>
      <c r="D25" s="26" t="s">
        <v>70</v>
      </c>
      <c r="E25" s="32" t="s">
        <v>24</v>
      </c>
      <c r="F25" s="32" t="s">
        <v>26</v>
      </c>
      <c r="G25" s="32" t="s">
        <v>149</v>
      </c>
      <c r="H25" s="32"/>
      <c r="I25" s="28"/>
      <c r="J25" s="29">
        <f>J26</f>
        <v>373.5</v>
      </c>
    </row>
    <row r="26" spans="1:10" ht="18.75">
      <c r="A26" s="223"/>
      <c r="B26" s="213"/>
      <c r="C26" s="30" t="s">
        <v>130</v>
      </c>
      <c r="D26" s="31" t="s">
        <v>70</v>
      </c>
      <c r="E26" s="31" t="s">
        <v>24</v>
      </c>
      <c r="F26" s="31" t="s">
        <v>26</v>
      </c>
      <c r="G26" s="31" t="s">
        <v>149</v>
      </c>
      <c r="H26" s="31" t="s">
        <v>129</v>
      </c>
      <c r="I26" s="31" t="s">
        <v>27</v>
      </c>
      <c r="J26" s="33">
        <f>298.9+57.6+17</f>
        <v>373.5</v>
      </c>
    </row>
    <row r="27" spans="1:10" ht="56.25">
      <c r="A27" s="223"/>
      <c r="B27" s="213"/>
      <c r="C27" s="34" t="s">
        <v>110</v>
      </c>
      <c r="D27" s="35" t="s">
        <v>70</v>
      </c>
      <c r="E27" s="20" t="s">
        <v>24</v>
      </c>
      <c r="F27" s="20" t="s">
        <v>26</v>
      </c>
      <c r="G27" s="20" t="s">
        <v>150</v>
      </c>
      <c r="H27" s="20"/>
      <c r="I27" s="24"/>
      <c r="J27" s="36">
        <f>J28+J29+J30</f>
        <v>1076.1</v>
      </c>
    </row>
    <row r="28" spans="1:10" ht="18.75">
      <c r="A28" s="223"/>
      <c r="B28" s="213"/>
      <c r="C28" s="37" t="s">
        <v>130</v>
      </c>
      <c r="D28" s="38" t="s">
        <v>70</v>
      </c>
      <c r="E28" s="38" t="s">
        <v>24</v>
      </c>
      <c r="F28" s="38" t="s">
        <v>26</v>
      </c>
      <c r="G28" s="38" t="s">
        <v>150</v>
      </c>
      <c r="H28" s="38" t="s">
        <v>129</v>
      </c>
      <c r="I28" s="38" t="s">
        <v>27</v>
      </c>
      <c r="J28" s="39">
        <f>9.5-3</f>
        <v>6.5</v>
      </c>
    </row>
    <row r="29" spans="1:10" ht="36">
      <c r="A29" s="223"/>
      <c r="B29" s="213"/>
      <c r="C29" s="40" t="s">
        <v>133</v>
      </c>
      <c r="D29" s="41" t="s">
        <v>70</v>
      </c>
      <c r="E29" s="41" t="s">
        <v>24</v>
      </c>
      <c r="F29" s="41" t="s">
        <v>26</v>
      </c>
      <c r="G29" s="41" t="s">
        <v>150</v>
      </c>
      <c r="H29" s="41" t="s">
        <v>131</v>
      </c>
      <c r="I29" s="41" t="s">
        <v>27</v>
      </c>
      <c r="J29" s="42">
        <f>1133.7+20+29-33.2-83.7</f>
        <v>1065.8</v>
      </c>
    </row>
    <row r="30" spans="1:10" ht="18.75">
      <c r="A30" s="223"/>
      <c r="B30" s="213"/>
      <c r="C30" s="43" t="s">
        <v>134</v>
      </c>
      <c r="D30" s="31" t="s">
        <v>70</v>
      </c>
      <c r="E30" s="31" t="s">
        <v>24</v>
      </c>
      <c r="F30" s="31" t="s">
        <v>26</v>
      </c>
      <c r="G30" s="31" t="s">
        <v>150</v>
      </c>
      <c r="H30" s="31" t="s">
        <v>132</v>
      </c>
      <c r="I30" s="31" t="s">
        <v>27</v>
      </c>
      <c r="J30" s="44">
        <f>4.7-0.9</f>
        <v>3.8000000000000003</v>
      </c>
    </row>
    <row r="31" spans="1:10" ht="37.5">
      <c r="A31" s="223"/>
      <c r="B31" s="213"/>
      <c r="C31" s="45" t="s">
        <v>111</v>
      </c>
      <c r="D31" s="46" t="s">
        <v>70</v>
      </c>
      <c r="E31" s="47" t="s">
        <v>24</v>
      </c>
      <c r="F31" s="48" t="s">
        <v>26</v>
      </c>
      <c r="G31" s="48" t="s">
        <v>151</v>
      </c>
      <c r="H31" s="49"/>
      <c r="I31" s="49"/>
      <c r="J31" s="50">
        <f>J32</f>
        <v>1</v>
      </c>
    </row>
    <row r="32" spans="1:10" ht="77.25" customHeight="1">
      <c r="A32" s="223"/>
      <c r="B32" s="213"/>
      <c r="C32" s="51" t="s">
        <v>112</v>
      </c>
      <c r="D32" s="52" t="s">
        <v>70</v>
      </c>
      <c r="E32" s="53" t="s">
        <v>24</v>
      </c>
      <c r="F32" s="27" t="s">
        <v>26</v>
      </c>
      <c r="G32" s="27" t="s">
        <v>152</v>
      </c>
      <c r="H32" s="38"/>
      <c r="I32" s="38"/>
      <c r="J32" s="54">
        <f>J33</f>
        <v>1</v>
      </c>
    </row>
    <row r="33" spans="1:10" ht="36">
      <c r="A33" s="223"/>
      <c r="B33" s="213"/>
      <c r="C33" s="40" t="s">
        <v>133</v>
      </c>
      <c r="D33" s="55" t="s">
        <v>70</v>
      </c>
      <c r="E33" s="31" t="s">
        <v>24</v>
      </c>
      <c r="F33" s="31" t="s">
        <v>26</v>
      </c>
      <c r="G33" s="31" t="s">
        <v>152</v>
      </c>
      <c r="H33" s="31" t="s">
        <v>131</v>
      </c>
      <c r="I33" s="31" t="s">
        <v>101</v>
      </c>
      <c r="J33" s="44">
        <v>1</v>
      </c>
    </row>
    <row r="34" spans="1:10" ht="18.75">
      <c r="A34" s="223"/>
      <c r="B34" s="213"/>
      <c r="C34" s="22" t="s">
        <v>113</v>
      </c>
      <c r="D34" s="20" t="s">
        <v>70</v>
      </c>
      <c r="E34" s="56" t="s">
        <v>24</v>
      </c>
      <c r="F34" s="20" t="s">
        <v>26</v>
      </c>
      <c r="G34" s="20" t="s">
        <v>153</v>
      </c>
      <c r="H34" s="24"/>
      <c r="I34" s="24"/>
      <c r="J34" s="50">
        <f>J35</f>
        <v>115.79999999999998</v>
      </c>
    </row>
    <row r="35" spans="1:10" ht="18.75">
      <c r="A35" s="223"/>
      <c r="B35" s="213"/>
      <c r="C35" s="22" t="s">
        <v>114</v>
      </c>
      <c r="D35" s="57" t="s">
        <v>70</v>
      </c>
      <c r="E35" s="56" t="s">
        <v>24</v>
      </c>
      <c r="F35" s="20" t="s">
        <v>26</v>
      </c>
      <c r="G35" s="20" t="s">
        <v>154</v>
      </c>
      <c r="H35" s="24"/>
      <c r="I35" s="49"/>
      <c r="J35" s="50">
        <f>J36+J38+J40+J42</f>
        <v>115.79999999999998</v>
      </c>
    </row>
    <row r="36" spans="1:10" ht="37.5">
      <c r="A36" s="223"/>
      <c r="B36" s="213"/>
      <c r="C36" s="58" t="s">
        <v>232</v>
      </c>
      <c r="D36" s="52" t="s">
        <v>70</v>
      </c>
      <c r="E36" s="27" t="s">
        <v>24</v>
      </c>
      <c r="F36" s="27" t="s">
        <v>26</v>
      </c>
      <c r="G36" s="27" t="s">
        <v>155</v>
      </c>
      <c r="H36" s="27"/>
      <c r="I36" s="38"/>
      <c r="J36" s="29">
        <f>J37</f>
        <v>33.3</v>
      </c>
    </row>
    <row r="37" spans="1:10" ht="18.75">
      <c r="A37" s="223"/>
      <c r="B37" s="213"/>
      <c r="C37" s="59" t="s">
        <v>115</v>
      </c>
      <c r="D37" s="55" t="s">
        <v>70</v>
      </c>
      <c r="E37" s="31" t="s">
        <v>24</v>
      </c>
      <c r="F37" s="31" t="s">
        <v>26</v>
      </c>
      <c r="G37" s="31" t="s">
        <v>155</v>
      </c>
      <c r="H37" s="31" t="s">
        <v>88</v>
      </c>
      <c r="I37" s="55" t="s">
        <v>59</v>
      </c>
      <c r="J37" s="33">
        <v>33.3</v>
      </c>
    </row>
    <row r="38" spans="1:10" ht="37.5">
      <c r="A38" s="223"/>
      <c r="B38" s="213"/>
      <c r="C38" s="58" t="s">
        <v>233</v>
      </c>
      <c r="D38" s="52" t="s">
        <v>70</v>
      </c>
      <c r="E38" s="27" t="s">
        <v>24</v>
      </c>
      <c r="F38" s="27" t="s">
        <v>26</v>
      </c>
      <c r="G38" s="27" t="s">
        <v>156</v>
      </c>
      <c r="H38" s="27"/>
      <c r="I38" s="38"/>
      <c r="J38" s="29">
        <f>J39</f>
        <v>21.5</v>
      </c>
    </row>
    <row r="39" spans="1:10" ht="18.75">
      <c r="A39" s="223"/>
      <c r="B39" s="213"/>
      <c r="C39" s="59" t="s">
        <v>115</v>
      </c>
      <c r="D39" s="55" t="s">
        <v>70</v>
      </c>
      <c r="E39" s="31" t="s">
        <v>24</v>
      </c>
      <c r="F39" s="31" t="s">
        <v>26</v>
      </c>
      <c r="G39" s="31" t="s">
        <v>156</v>
      </c>
      <c r="H39" s="31" t="s">
        <v>88</v>
      </c>
      <c r="I39" s="31" t="s">
        <v>59</v>
      </c>
      <c r="J39" s="33">
        <v>21.5</v>
      </c>
    </row>
    <row r="40" spans="1:10" ht="39" customHeight="1">
      <c r="A40" s="223"/>
      <c r="B40" s="213"/>
      <c r="C40" s="58" t="s">
        <v>234</v>
      </c>
      <c r="D40" s="52" t="s">
        <v>70</v>
      </c>
      <c r="E40" s="27" t="s">
        <v>24</v>
      </c>
      <c r="F40" s="27" t="s">
        <v>26</v>
      </c>
      <c r="G40" s="27" t="s">
        <v>157</v>
      </c>
      <c r="H40" s="27"/>
      <c r="I40" s="38"/>
      <c r="J40" s="29">
        <f>J41</f>
        <v>14.1</v>
      </c>
    </row>
    <row r="41" spans="1:10" ht="18.75">
      <c r="A41" s="223"/>
      <c r="B41" s="213"/>
      <c r="C41" s="59" t="s">
        <v>115</v>
      </c>
      <c r="D41" s="55" t="s">
        <v>70</v>
      </c>
      <c r="E41" s="31" t="s">
        <v>24</v>
      </c>
      <c r="F41" s="31" t="s">
        <v>26</v>
      </c>
      <c r="G41" s="31" t="s">
        <v>157</v>
      </c>
      <c r="H41" s="31" t="s">
        <v>88</v>
      </c>
      <c r="I41" s="31" t="s">
        <v>59</v>
      </c>
      <c r="J41" s="33">
        <v>14.1</v>
      </c>
    </row>
    <row r="42" spans="1:10" ht="37.5">
      <c r="A42" s="223"/>
      <c r="B42" s="213"/>
      <c r="C42" s="60" t="s">
        <v>235</v>
      </c>
      <c r="D42" s="52" t="s">
        <v>70</v>
      </c>
      <c r="E42" s="53" t="s">
        <v>24</v>
      </c>
      <c r="F42" s="27" t="s">
        <v>26</v>
      </c>
      <c r="G42" s="27" t="s">
        <v>158</v>
      </c>
      <c r="H42" s="38"/>
      <c r="I42" s="38"/>
      <c r="J42" s="61">
        <f>J43</f>
        <v>46.9</v>
      </c>
    </row>
    <row r="43" spans="1:10" ht="18.75">
      <c r="A43" s="223"/>
      <c r="B43" s="213"/>
      <c r="C43" s="62" t="s">
        <v>115</v>
      </c>
      <c r="D43" s="55" t="s">
        <v>70</v>
      </c>
      <c r="E43" s="31" t="s">
        <v>24</v>
      </c>
      <c r="F43" s="31" t="s">
        <v>26</v>
      </c>
      <c r="G43" s="31" t="s">
        <v>158</v>
      </c>
      <c r="H43" s="31" t="s">
        <v>88</v>
      </c>
      <c r="I43" s="31" t="s">
        <v>59</v>
      </c>
      <c r="J43" s="33">
        <v>46.9</v>
      </c>
    </row>
    <row r="44" spans="1:10" ht="18.75">
      <c r="A44" s="223"/>
      <c r="B44" s="213"/>
      <c r="C44" s="63" t="s">
        <v>82</v>
      </c>
      <c r="D44" s="46" t="s">
        <v>70</v>
      </c>
      <c r="E44" s="20" t="s">
        <v>24</v>
      </c>
      <c r="F44" s="20" t="s">
        <v>83</v>
      </c>
      <c r="G44" s="20"/>
      <c r="H44" s="20"/>
      <c r="I44" s="49"/>
      <c r="J44" s="64">
        <f>J45</f>
        <v>22.7</v>
      </c>
    </row>
    <row r="45" spans="1:10" ht="18.75">
      <c r="A45" s="223"/>
      <c r="B45" s="213"/>
      <c r="C45" s="65" t="s">
        <v>113</v>
      </c>
      <c r="D45" s="46" t="s">
        <v>70</v>
      </c>
      <c r="E45" s="53" t="s">
        <v>24</v>
      </c>
      <c r="F45" s="27" t="s">
        <v>83</v>
      </c>
      <c r="G45" s="27" t="s">
        <v>153</v>
      </c>
      <c r="H45" s="66"/>
      <c r="I45" s="49"/>
      <c r="J45" s="64">
        <f>J46</f>
        <v>22.7</v>
      </c>
    </row>
    <row r="46" spans="1:10" ht="18.75">
      <c r="A46" s="223"/>
      <c r="B46" s="213"/>
      <c r="C46" s="22" t="s">
        <v>114</v>
      </c>
      <c r="D46" s="46" t="s">
        <v>70</v>
      </c>
      <c r="E46" s="56" t="s">
        <v>24</v>
      </c>
      <c r="F46" s="20" t="s">
        <v>83</v>
      </c>
      <c r="G46" s="20" t="s">
        <v>154</v>
      </c>
      <c r="H46" s="24"/>
      <c r="I46" s="49"/>
      <c r="J46" s="64">
        <f>J47</f>
        <v>22.7</v>
      </c>
    </row>
    <row r="47" spans="1:10" ht="36.75" customHeight="1">
      <c r="A47" s="223"/>
      <c r="B47" s="213"/>
      <c r="C47" s="25" t="s">
        <v>236</v>
      </c>
      <c r="D47" s="52" t="s">
        <v>70</v>
      </c>
      <c r="E47" s="27" t="s">
        <v>24</v>
      </c>
      <c r="F47" s="27" t="s">
        <v>83</v>
      </c>
      <c r="G47" s="27" t="s">
        <v>159</v>
      </c>
      <c r="H47" s="27"/>
      <c r="I47" s="38"/>
      <c r="J47" s="67">
        <f>J48</f>
        <v>22.7</v>
      </c>
    </row>
    <row r="48" spans="1:10" ht="18.75">
      <c r="A48" s="223"/>
      <c r="B48" s="213"/>
      <c r="C48" s="68" t="s">
        <v>115</v>
      </c>
      <c r="D48" s="31" t="s">
        <v>70</v>
      </c>
      <c r="E48" s="31" t="s">
        <v>24</v>
      </c>
      <c r="F48" s="31" t="s">
        <v>83</v>
      </c>
      <c r="G48" s="31" t="s">
        <v>159</v>
      </c>
      <c r="H48" s="31" t="s">
        <v>88</v>
      </c>
      <c r="I48" s="31" t="s">
        <v>59</v>
      </c>
      <c r="J48" s="69">
        <v>22.7</v>
      </c>
    </row>
    <row r="49" spans="1:10" ht="18.75">
      <c r="A49" s="223"/>
      <c r="B49" s="213"/>
      <c r="C49" s="22" t="s">
        <v>29</v>
      </c>
      <c r="D49" s="20" t="s">
        <v>70</v>
      </c>
      <c r="E49" s="20" t="s">
        <v>24</v>
      </c>
      <c r="F49" s="20" t="s">
        <v>28</v>
      </c>
      <c r="G49" s="20"/>
      <c r="H49" s="20"/>
      <c r="I49" s="20"/>
      <c r="J49" s="70">
        <f>J50</f>
        <v>30</v>
      </c>
    </row>
    <row r="50" spans="1:10" ht="18.75">
      <c r="A50" s="223"/>
      <c r="B50" s="213"/>
      <c r="C50" s="65" t="s">
        <v>113</v>
      </c>
      <c r="D50" s="20" t="s">
        <v>70</v>
      </c>
      <c r="E50" s="20" t="s">
        <v>24</v>
      </c>
      <c r="F50" s="20" t="s">
        <v>28</v>
      </c>
      <c r="G50" s="20" t="s">
        <v>153</v>
      </c>
      <c r="H50" s="20"/>
      <c r="I50" s="20" t="s">
        <v>22</v>
      </c>
      <c r="J50" s="70">
        <f>J51</f>
        <v>30</v>
      </c>
    </row>
    <row r="51" spans="1:10" ht="18.75">
      <c r="A51" s="223"/>
      <c r="B51" s="213"/>
      <c r="C51" s="34" t="s">
        <v>114</v>
      </c>
      <c r="D51" s="20" t="s">
        <v>70</v>
      </c>
      <c r="E51" s="20" t="s">
        <v>24</v>
      </c>
      <c r="F51" s="20" t="s">
        <v>28</v>
      </c>
      <c r="G51" s="20" t="s">
        <v>154</v>
      </c>
      <c r="H51" s="20" t="s">
        <v>22</v>
      </c>
      <c r="I51" s="20"/>
      <c r="J51" s="70">
        <f>J52</f>
        <v>30</v>
      </c>
    </row>
    <row r="52" spans="1:10" ht="18.75">
      <c r="A52" s="223"/>
      <c r="B52" s="213"/>
      <c r="C52" s="58" t="s">
        <v>237</v>
      </c>
      <c r="D52" s="27" t="s">
        <v>70</v>
      </c>
      <c r="E52" s="27" t="s">
        <v>24</v>
      </c>
      <c r="F52" s="27" t="s">
        <v>28</v>
      </c>
      <c r="G52" s="27" t="s">
        <v>160</v>
      </c>
      <c r="H52" s="27"/>
      <c r="I52" s="38"/>
      <c r="J52" s="71">
        <f>J53</f>
        <v>30</v>
      </c>
    </row>
    <row r="53" spans="1:10" ht="18.75">
      <c r="A53" s="223"/>
      <c r="B53" s="213"/>
      <c r="C53" s="59" t="s">
        <v>90</v>
      </c>
      <c r="D53" s="31" t="s">
        <v>70</v>
      </c>
      <c r="E53" s="31" t="s">
        <v>24</v>
      </c>
      <c r="F53" s="31" t="s">
        <v>28</v>
      </c>
      <c r="G53" s="31" t="s">
        <v>160</v>
      </c>
      <c r="H53" s="31" t="s">
        <v>89</v>
      </c>
      <c r="I53" s="31" t="s">
        <v>27</v>
      </c>
      <c r="J53" s="72">
        <v>30</v>
      </c>
    </row>
    <row r="54" spans="1:10" ht="18.75">
      <c r="A54" s="223"/>
      <c r="B54" s="213"/>
      <c r="C54" s="22" t="s">
        <v>30</v>
      </c>
      <c r="D54" s="20" t="s">
        <v>70</v>
      </c>
      <c r="E54" s="20" t="s">
        <v>24</v>
      </c>
      <c r="F54" s="20" t="s">
        <v>81</v>
      </c>
      <c r="G54" s="20"/>
      <c r="H54" s="20"/>
      <c r="I54" s="20"/>
      <c r="J54" s="23">
        <f>J55</f>
        <v>1726.3999999999999</v>
      </c>
    </row>
    <row r="55" spans="1:10" ht="18.75">
      <c r="A55" s="223"/>
      <c r="B55" s="213"/>
      <c r="C55" s="65" t="s">
        <v>113</v>
      </c>
      <c r="D55" s="20" t="s">
        <v>70</v>
      </c>
      <c r="E55" s="20" t="s">
        <v>24</v>
      </c>
      <c r="F55" s="20" t="s">
        <v>81</v>
      </c>
      <c r="G55" s="20" t="s">
        <v>153</v>
      </c>
      <c r="H55" s="20"/>
      <c r="I55" s="20"/>
      <c r="J55" s="73">
        <f>J56</f>
        <v>1726.3999999999999</v>
      </c>
    </row>
    <row r="56" spans="1:10" ht="18.75">
      <c r="A56" s="223"/>
      <c r="B56" s="213"/>
      <c r="C56" s="22" t="s">
        <v>114</v>
      </c>
      <c r="D56" s="48" t="s">
        <v>70</v>
      </c>
      <c r="E56" s="20" t="s">
        <v>24</v>
      </c>
      <c r="F56" s="20" t="s">
        <v>81</v>
      </c>
      <c r="G56" s="20" t="s">
        <v>154</v>
      </c>
      <c r="H56" s="20"/>
      <c r="I56" s="48"/>
      <c r="J56" s="73">
        <f>J57+J61+J63+J68+J72+J76+J66+J70+J59+J74</f>
        <v>1726.3999999999999</v>
      </c>
    </row>
    <row r="57" spans="1:10" ht="18.75">
      <c r="A57" s="223"/>
      <c r="B57" s="213"/>
      <c r="C57" s="25" t="s">
        <v>238</v>
      </c>
      <c r="D57" s="27" t="s">
        <v>70</v>
      </c>
      <c r="E57" s="53" t="s">
        <v>24</v>
      </c>
      <c r="F57" s="53" t="s">
        <v>81</v>
      </c>
      <c r="G57" s="53" t="s">
        <v>161</v>
      </c>
      <c r="H57" s="27"/>
      <c r="I57" s="27"/>
      <c r="J57" s="29">
        <f>J58</f>
        <v>0.5</v>
      </c>
    </row>
    <row r="58" spans="1:10" ht="18.75">
      <c r="A58" s="223"/>
      <c r="B58" s="213"/>
      <c r="C58" s="43" t="s">
        <v>134</v>
      </c>
      <c r="D58" s="74" t="s">
        <v>70</v>
      </c>
      <c r="E58" s="31" t="s">
        <v>24</v>
      </c>
      <c r="F58" s="31" t="s">
        <v>81</v>
      </c>
      <c r="G58" s="31" t="s">
        <v>161</v>
      </c>
      <c r="H58" s="31" t="s">
        <v>132</v>
      </c>
      <c r="I58" s="74" t="s">
        <v>27</v>
      </c>
      <c r="J58" s="219">
        <f>9-8.5</f>
        <v>0.5</v>
      </c>
    </row>
    <row r="59" spans="1:10" ht="37.5">
      <c r="A59" s="223"/>
      <c r="B59" s="213"/>
      <c r="C59" s="75" t="s">
        <v>315</v>
      </c>
      <c r="D59" s="27" t="s">
        <v>70</v>
      </c>
      <c r="E59" s="27" t="s">
        <v>24</v>
      </c>
      <c r="F59" s="27" t="s">
        <v>81</v>
      </c>
      <c r="G59" s="27" t="s">
        <v>314</v>
      </c>
      <c r="H59" s="27"/>
      <c r="I59" s="27"/>
      <c r="J59" s="29">
        <f>J60</f>
        <v>387.7</v>
      </c>
    </row>
    <row r="60" spans="1:10" ht="36">
      <c r="A60" s="223"/>
      <c r="B60" s="213"/>
      <c r="C60" s="40" t="s">
        <v>133</v>
      </c>
      <c r="D60" s="74" t="s">
        <v>70</v>
      </c>
      <c r="E60" s="41" t="s">
        <v>24</v>
      </c>
      <c r="F60" s="41" t="s">
        <v>81</v>
      </c>
      <c r="G60" s="41" t="s">
        <v>314</v>
      </c>
      <c r="H60" s="41" t="s">
        <v>131</v>
      </c>
      <c r="I60" s="74" t="s">
        <v>27</v>
      </c>
      <c r="J60" s="42">
        <f>376.2+11.5</f>
        <v>387.7</v>
      </c>
    </row>
    <row r="61" spans="1:10" ht="18.75">
      <c r="A61" s="223"/>
      <c r="B61" s="213"/>
      <c r="C61" s="75" t="s">
        <v>239</v>
      </c>
      <c r="D61" s="27" t="s">
        <v>70</v>
      </c>
      <c r="E61" s="27" t="s">
        <v>24</v>
      </c>
      <c r="F61" s="27" t="s">
        <v>81</v>
      </c>
      <c r="G61" s="27" t="s">
        <v>162</v>
      </c>
      <c r="H61" s="27"/>
      <c r="I61" s="27"/>
      <c r="J61" s="29">
        <f>J62</f>
        <v>14.200000000000001</v>
      </c>
    </row>
    <row r="62" spans="1:10" ht="36">
      <c r="A62" s="223"/>
      <c r="B62" s="213"/>
      <c r="C62" s="40" t="s">
        <v>133</v>
      </c>
      <c r="D62" s="74" t="s">
        <v>70</v>
      </c>
      <c r="E62" s="41" t="s">
        <v>24</v>
      </c>
      <c r="F62" s="41" t="s">
        <v>81</v>
      </c>
      <c r="G62" s="41" t="s">
        <v>162</v>
      </c>
      <c r="H62" s="41" t="s">
        <v>131</v>
      </c>
      <c r="I62" s="74" t="s">
        <v>27</v>
      </c>
      <c r="J62" s="42">
        <f>15.3-1.1</f>
        <v>14.200000000000001</v>
      </c>
    </row>
    <row r="63" spans="1:10" ht="18" customHeight="1">
      <c r="A63" s="223"/>
      <c r="B63" s="213"/>
      <c r="C63" s="76" t="s">
        <v>116</v>
      </c>
      <c r="D63" s="52" t="s">
        <v>70</v>
      </c>
      <c r="E63" s="27" t="s">
        <v>24</v>
      </c>
      <c r="F63" s="27" t="s">
        <v>81</v>
      </c>
      <c r="G63" s="27" t="s">
        <v>163</v>
      </c>
      <c r="H63" s="27"/>
      <c r="I63" s="77"/>
      <c r="J63" s="29">
        <f>J64+J65</f>
        <v>13.8</v>
      </c>
    </row>
    <row r="64" spans="1:10" ht="36">
      <c r="A64" s="223"/>
      <c r="B64" s="213"/>
      <c r="C64" s="86" t="s">
        <v>133</v>
      </c>
      <c r="D64" s="74" t="s">
        <v>70</v>
      </c>
      <c r="E64" s="41" t="s">
        <v>24</v>
      </c>
      <c r="F64" s="41" t="s">
        <v>81</v>
      </c>
      <c r="G64" s="41" t="s">
        <v>163</v>
      </c>
      <c r="H64" s="41" t="s">
        <v>131</v>
      </c>
      <c r="I64" s="74" t="s">
        <v>27</v>
      </c>
      <c r="J64" s="42">
        <v>0</v>
      </c>
    </row>
    <row r="65" spans="1:10" ht="27.75" customHeight="1">
      <c r="A65" s="223"/>
      <c r="B65" s="213"/>
      <c r="C65" s="62" t="s">
        <v>344</v>
      </c>
      <c r="D65" s="55" t="s">
        <v>70</v>
      </c>
      <c r="E65" s="31" t="s">
        <v>24</v>
      </c>
      <c r="F65" s="31" t="s">
        <v>81</v>
      </c>
      <c r="G65" s="31" t="s">
        <v>163</v>
      </c>
      <c r="H65" s="31" t="s">
        <v>343</v>
      </c>
      <c r="I65" s="55" t="s">
        <v>27</v>
      </c>
      <c r="J65" s="33">
        <v>13.8</v>
      </c>
    </row>
    <row r="66" spans="1:10" ht="24" customHeight="1">
      <c r="A66" s="223"/>
      <c r="B66" s="213"/>
      <c r="C66" s="76" t="s">
        <v>240</v>
      </c>
      <c r="D66" s="52" t="s">
        <v>70</v>
      </c>
      <c r="E66" s="27" t="s">
        <v>24</v>
      </c>
      <c r="F66" s="27" t="s">
        <v>81</v>
      </c>
      <c r="G66" s="27" t="s">
        <v>164</v>
      </c>
      <c r="H66" s="27"/>
      <c r="I66" s="77"/>
      <c r="J66" s="61">
        <f>J67</f>
        <v>71</v>
      </c>
    </row>
    <row r="67" spans="1:10" ht="36">
      <c r="A67" s="223"/>
      <c r="B67" s="213"/>
      <c r="C67" s="40" t="s">
        <v>133</v>
      </c>
      <c r="D67" s="55" t="s">
        <v>70</v>
      </c>
      <c r="E67" s="31" t="s">
        <v>24</v>
      </c>
      <c r="F67" s="31" t="s">
        <v>81</v>
      </c>
      <c r="G67" s="31" t="s">
        <v>164</v>
      </c>
      <c r="H67" s="31" t="s">
        <v>131</v>
      </c>
      <c r="I67" s="55" t="s">
        <v>27</v>
      </c>
      <c r="J67" s="33">
        <f>25+30+16</f>
        <v>71</v>
      </c>
    </row>
    <row r="68" spans="1:10" ht="37.5">
      <c r="A68" s="223"/>
      <c r="B68" s="213"/>
      <c r="C68" s="58" t="s">
        <v>241</v>
      </c>
      <c r="D68" s="78" t="s">
        <v>70</v>
      </c>
      <c r="E68" s="53" t="s">
        <v>24</v>
      </c>
      <c r="F68" s="53" t="s">
        <v>81</v>
      </c>
      <c r="G68" s="53" t="s">
        <v>165</v>
      </c>
      <c r="H68" s="27"/>
      <c r="I68" s="77"/>
      <c r="J68" s="29">
        <f>J69</f>
        <v>666.9</v>
      </c>
    </row>
    <row r="69" spans="1:10" ht="36">
      <c r="A69" s="223"/>
      <c r="B69" s="213"/>
      <c r="C69" s="40" t="s">
        <v>133</v>
      </c>
      <c r="D69" s="74" t="s">
        <v>70</v>
      </c>
      <c r="E69" s="41" t="s">
        <v>24</v>
      </c>
      <c r="F69" s="41" t="s">
        <v>81</v>
      </c>
      <c r="G69" s="41" t="s">
        <v>165</v>
      </c>
      <c r="H69" s="41" t="s">
        <v>131</v>
      </c>
      <c r="I69" s="74" t="s">
        <v>27</v>
      </c>
      <c r="J69" s="42">
        <f>484.6+85.3+97</f>
        <v>666.9</v>
      </c>
    </row>
    <row r="70" spans="1:10" ht="56.25">
      <c r="A70" s="223"/>
      <c r="B70" s="213"/>
      <c r="C70" s="184" t="s">
        <v>221</v>
      </c>
      <c r="D70" s="52" t="s">
        <v>70</v>
      </c>
      <c r="E70" s="52" t="s">
        <v>24</v>
      </c>
      <c r="F70" s="52" t="s">
        <v>81</v>
      </c>
      <c r="G70" s="52" t="s">
        <v>222</v>
      </c>
      <c r="H70" s="185"/>
      <c r="I70" s="27"/>
      <c r="J70" s="29">
        <f>J71</f>
        <v>30.9</v>
      </c>
    </row>
    <row r="71" spans="1:10" ht="36">
      <c r="A71" s="223"/>
      <c r="B71" s="213"/>
      <c r="C71" s="40" t="s">
        <v>133</v>
      </c>
      <c r="D71" s="31" t="s">
        <v>70</v>
      </c>
      <c r="E71" s="31" t="s">
        <v>24</v>
      </c>
      <c r="F71" s="31" t="s">
        <v>81</v>
      </c>
      <c r="G71" s="31" t="s">
        <v>222</v>
      </c>
      <c r="H71" s="186" t="s">
        <v>131</v>
      </c>
      <c r="I71" s="31" t="s">
        <v>27</v>
      </c>
      <c r="J71" s="33">
        <f>30.9</f>
        <v>30.9</v>
      </c>
    </row>
    <row r="72" spans="1:10" ht="24.75" customHeight="1">
      <c r="A72" s="223"/>
      <c r="B72" s="213"/>
      <c r="C72" s="58" t="s">
        <v>242</v>
      </c>
      <c r="D72" s="78" t="s">
        <v>70</v>
      </c>
      <c r="E72" s="53" t="s">
        <v>24</v>
      </c>
      <c r="F72" s="27" t="s">
        <v>81</v>
      </c>
      <c r="G72" s="27" t="s">
        <v>166</v>
      </c>
      <c r="H72" s="38"/>
      <c r="I72" s="38"/>
      <c r="J72" s="79">
        <f>J73</f>
        <v>110.5</v>
      </c>
    </row>
    <row r="73" spans="1:10" ht="36">
      <c r="A73" s="223"/>
      <c r="B73" s="213"/>
      <c r="C73" s="40" t="s">
        <v>133</v>
      </c>
      <c r="D73" s="55" t="s">
        <v>70</v>
      </c>
      <c r="E73" s="31" t="s">
        <v>24</v>
      </c>
      <c r="F73" s="31" t="s">
        <v>81</v>
      </c>
      <c r="G73" s="31" t="s">
        <v>166</v>
      </c>
      <c r="H73" s="31" t="s">
        <v>131</v>
      </c>
      <c r="I73" s="31" t="s">
        <v>27</v>
      </c>
      <c r="J73" s="33">
        <f>75.5+35</f>
        <v>110.5</v>
      </c>
    </row>
    <row r="74" spans="1:10" ht="37.5">
      <c r="A74" s="223"/>
      <c r="B74" s="213"/>
      <c r="C74" s="58" t="s">
        <v>318</v>
      </c>
      <c r="D74" s="78" t="s">
        <v>70</v>
      </c>
      <c r="E74" s="53" t="s">
        <v>24</v>
      </c>
      <c r="F74" s="27" t="s">
        <v>81</v>
      </c>
      <c r="G74" s="27" t="s">
        <v>316</v>
      </c>
      <c r="H74" s="38"/>
      <c r="I74" s="38"/>
      <c r="J74" s="79">
        <f>J75</f>
        <v>400</v>
      </c>
    </row>
    <row r="75" spans="1:10" ht="36">
      <c r="A75" s="223"/>
      <c r="B75" s="213"/>
      <c r="C75" s="40" t="s">
        <v>133</v>
      </c>
      <c r="D75" s="55" t="s">
        <v>70</v>
      </c>
      <c r="E75" s="31" t="s">
        <v>24</v>
      </c>
      <c r="F75" s="31" t="s">
        <v>81</v>
      </c>
      <c r="G75" s="31" t="s">
        <v>316</v>
      </c>
      <c r="H75" s="31" t="s">
        <v>131</v>
      </c>
      <c r="I75" s="31" t="s">
        <v>317</v>
      </c>
      <c r="J75" s="33">
        <v>400</v>
      </c>
    </row>
    <row r="76" spans="1:10" ht="37.5">
      <c r="A76" s="223"/>
      <c r="B76" s="213"/>
      <c r="C76" s="58" t="s">
        <v>243</v>
      </c>
      <c r="D76" s="78" t="s">
        <v>70</v>
      </c>
      <c r="E76" s="27" t="s">
        <v>24</v>
      </c>
      <c r="F76" s="27" t="s">
        <v>81</v>
      </c>
      <c r="G76" s="27" t="s">
        <v>167</v>
      </c>
      <c r="H76" s="27"/>
      <c r="I76" s="38"/>
      <c r="J76" s="54">
        <f>J77</f>
        <v>30.9</v>
      </c>
    </row>
    <row r="77" spans="1:10" ht="18.75">
      <c r="A77" s="223"/>
      <c r="B77" s="213"/>
      <c r="C77" s="59" t="s">
        <v>115</v>
      </c>
      <c r="D77" s="55" t="s">
        <v>70</v>
      </c>
      <c r="E77" s="31" t="s">
        <v>24</v>
      </c>
      <c r="F77" s="31" t="s">
        <v>81</v>
      </c>
      <c r="G77" s="31" t="s">
        <v>167</v>
      </c>
      <c r="H77" s="31" t="s">
        <v>88</v>
      </c>
      <c r="I77" s="31" t="s">
        <v>59</v>
      </c>
      <c r="J77" s="44">
        <v>30.9</v>
      </c>
    </row>
    <row r="78" spans="1:10" ht="18.75">
      <c r="A78" s="223"/>
      <c r="B78" s="213"/>
      <c r="C78" s="80" t="s">
        <v>31</v>
      </c>
      <c r="D78" s="20" t="s">
        <v>70</v>
      </c>
      <c r="E78" s="35" t="s">
        <v>32</v>
      </c>
      <c r="F78" s="35"/>
      <c r="G78" s="35"/>
      <c r="H78" s="35"/>
      <c r="I78" s="20"/>
      <c r="J78" s="23">
        <f>J79</f>
        <v>96.6</v>
      </c>
    </row>
    <row r="79" spans="1:10" ht="18.75">
      <c r="A79" s="223"/>
      <c r="B79" s="213"/>
      <c r="C79" s="81" t="s">
        <v>33</v>
      </c>
      <c r="D79" s="20" t="s">
        <v>70</v>
      </c>
      <c r="E79" s="35" t="s">
        <v>32</v>
      </c>
      <c r="F79" s="82" t="s">
        <v>34</v>
      </c>
      <c r="G79" s="35"/>
      <c r="H79" s="35"/>
      <c r="I79" s="20"/>
      <c r="J79" s="23">
        <f>J80</f>
        <v>96.6</v>
      </c>
    </row>
    <row r="80" spans="1:10" ht="18.75">
      <c r="A80" s="223"/>
      <c r="B80" s="213"/>
      <c r="C80" s="81" t="s">
        <v>113</v>
      </c>
      <c r="D80" s="17" t="s">
        <v>70</v>
      </c>
      <c r="E80" s="35" t="s">
        <v>32</v>
      </c>
      <c r="F80" s="82" t="s">
        <v>34</v>
      </c>
      <c r="G80" s="82" t="s">
        <v>153</v>
      </c>
      <c r="H80" s="35"/>
      <c r="I80" s="20"/>
      <c r="J80" s="23">
        <f>J81</f>
        <v>96.6</v>
      </c>
    </row>
    <row r="81" spans="1:10" ht="18.75">
      <c r="A81" s="223"/>
      <c r="B81" s="213"/>
      <c r="C81" s="83" t="s">
        <v>114</v>
      </c>
      <c r="D81" s="20" t="s">
        <v>70</v>
      </c>
      <c r="E81" s="35" t="s">
        <v>32</v>
      </c>
      <c r="F81" s="82" t="s">
        <v>34</v>
      </c>
      <c r="G81" s="82" t="s">
        <v>154</v>
      </c>
      <c r="H81" s="84"/>
      <c r="I81" s="20"/>
      <c r="J81" s="50">
        <f>J82</f>
        <v>96.6</v>
      </c>
    </row>
    <row r="82" spans="1:10" ht="37.5">
      <c r="A82" s="223"/>
      <c r="B82" s="213"/>
      <c r="C82" s="60" t="s">
        <v>244</v>
      </c>
      <c r="D82" s="27" t="s">
        <v>70</v>
      </c>
      <c r="E82" s="52" t="s">
        <v>32</v>
      </c>
      <c r="F82" s="78" t="s">
        <v>34</v>
      </c>
      <c r="G82" s="78" t="s">
        <v>168</v>
      </c>
      <c r="H82" s="77"/>
      <c r="I82" s="38"/>
      <c r="J82" s="85">
        <f>J83+J84</f>
        <v>96.6</v>
      </c>
    </row>
    <row r="83" spans="1:10" ht="18.75">
      <c r="A83" s="223"/>
      <c r="B83" s="213"/>
      <c r="C83" s="86" t="s">
        <v>130</v>
      </c>
      <c r="D83" s="41" t="s">
        <v>70</v>
      </c>
      <c r="E83" s="74" t="s">
        <v>32</v>
      </c>
      <c r="F83" s="74" t="s">
        <v>34</v>
      </c>
      <c r="G83" s="74" t="s">
        <v>168</v>
      </c>
      <c r="H83" s="74" t="s">
        <v>129</v>
      </c>
      <c r="I83" s="41" t="s">
        <v>91</v>
      </c>
      <c r="J83" s="42">
        <f>90.9-13.5-15.7-0.1</f>
        <v>61.6</v>
      </c>
    </row>
    <row r="84" spans="1:10" ht="36">
      <c r="A84" s="223"/>
      <c r="B84" s="213"/>
      <c r="C84" s="40" t="s">
        <v>133</v>
      </c>
      <c r="D84" s="31" t="s">
        <v>70</v>
      </c>
      <c r="E84" s="55" t="s">
        <v>32</v>
      </c>
      <c r="F84" s="55" t="s">
        <v>34</v>
      </c>
      <c r="G84" s="55" t="s">
        <v>168</v>
      </c>
      <c r="H84" s="55" t="s">
        <v>131</v>
      </c>
      <c r="I84" s="31" t="s">
        <v>91</v>
      </c>
      <c r="J84" s="33">
        <f>5.7+13.5+15.7+0.1</f>
        <v>35</v>
      </c>
    </row>
    <row r="85" spans="1:10" ht="18.75">
      <c r="A85" s="223"/>
      <c r="B85" s="213"/>
      <c r="C85" s="22" t="s">
        <v>35</v>
      </c>
      <c r="D85" s="20" t="s">
        <v>70</v>
      </c>
      <c r="E85" s="20" t="s">
        <v>36</v>
      </c>
      <c r="F85" s="20"/>
      <c r="G85" s="20" t="s">
        <v>22</v>
      </c>
      <c r="H85" s="20" t="s">
        <v>22</v>
      </c>
      <c r="I85" s="20" t="s">
        <v>22</v>
      </c>
      <c r="J85" s="21">
        <f>J86+J94+J106</f>
        <v>277.1</v>
      </c>
    </row>
    <row r="86" spans="1:10" ht="37.5">
      <c r="A86" s="223"/>
      <c r="B86" s="213"/>
      <c r="C86" s="22" t="s">
        <v>37</v>
      </c>
      <c r="D86" s="20" t="s">
        <v>70</v>
      </c>
      <c r="E86" s="20" t="s">
        <v>36</v>
      </c>
      <c r="F86" s="20" t="s">
        <v>38</v>
      </c>
      <c r="G86" s="20"/>
      <c r="H86" s="20"/>
      <c r="I86" s="20"/>
      <c r="J86" s="23">
        <f>J87</f>
        <v>14.3</v>
      </c>
    </row>
    <row r="87" spans="1:10" ht="37.5">
      <c r="A87" s="223"/>
      <c r="B87" s="213"/>
      <c r="C87" s="22" t="s">
        <v>117</v>
      </c>
      <c r="D87" s="20" t="s">
        <v>70</v>
      </c>
      <c r="E87" s="20" t="s">
        <v>36</v>
      </c>
      <c r="F87" s="20" t="s">
        <v>38</v>
      </c>
      <c r="G87" s="20" t="s">
        <v>169</v>
      </c>
      <c r="H87" s="20"/>
      <c r="I87" s="20"/>
      <c r="J87" s="23">
        <f>J88</f>
        <v>14.3</v>
      </c>
    </row>
    <row r="88" spans="1:10" ht="45" customHeight="1">
      <c r="A88" s="223"/>
      <c r="B88" s="213"/>
      <c r="C88" s="87" t="s">
        <v>226</v>
      </c>
      <c r="D88" s="20" t="s">
        <v>70</v>
      </c>
      <c r="E88" s="20" t="s">
        <v>36</v>
      </c>
      <c r="F88" s="20" t="s">
        <v>38</v>
      </c>
      <c r="G88" s="20" t="s">
        <v>223</v>
      </c>
      <c r="H88" s="20"/>
      <c r="I88" s="20"/>
      <c r="J88" s="23">
        <f>J89</f>
        <v>14.3</v>
      </c>
    </row>
    <row r="89" spans="1:10" ht="41.25" customHeight="1">
      <c r="A89" s="223"/>
      <c r="B89" s="213"/>
      <c r="C89" s="187" t="s">
        <v>224</v>
      </c>
      <c r="D89" s="20" t="s">
        <v>70</v>
      </c>
      <c r="E89" s="20" t="s">
        <v>36</v>
      </c>
      <c r="F89" s="20" t="s">
        <v>38</v>
      </c>
      <c r="G89" s="20" t="s">
        <v>171</v>
      </c>
      <c r="H89" s="48"/>
      <c r="I89" s="48"/>
      <c r="J89" s="188">
        <f>J90+J92</f>
        <v>14.3</v>
      </c>
    </row>
    <row r="90" spans="1:10" ht="18.75">
      <c r="A90" s="223"/>
      <c r="B90" s="213"/>
      <c r="C90" s="51" t="s">
        <v>225</v>
      </c>
      <c r="D90" s="78" t="s">
        <v>70</v>
      </c>
      <c r="E90" s="27" t="s">
        <v>36</v>
      </c>
      <c r="F90" s="27" t="s">
        <v>38</v>
      </c>
      <c r="G90" s="27" t="s">
        <v>172</v>
      </c>
      <c r="H90" s="27"/>
      <c r="I90" s="77"/>
      <c r="J90" s="79">
        <f>J91</f>
        <v>2</v>
      </c>
    </row>
    <row r="91" spans="1:10" ht="36">
      <c r="A91" s="223"/>
      <c r="B91" s="213"/>
      <c r="C91" s="40" t="s">
        <v>133</v>
      </c>
      <c r="D91" s="55" t="s">
        <v>70</v>
      </c>
      <c r="E91" s="31" t="s">
        <v>36</v>
      </c>
      <c r="F91" s="31" t="s">
        <v>38</v>
      </c>
      <c r="G91" s="31" t="s">
        <v>172</v>
      </c>
      <c r="H91" s="31" t="s">
        <v>131</v>
      </c>
      <c r="I91" s="55" t="s">
        <v>27</v>
      </c>
      <c r="J91" s="33">
        <f>20-18</f>
        <v>2</v>
      </c>
    </row>
    <row r="92" spans="1:10" ht="58.5" customHeight="1">
      <c r="A92" s="223"/>
      <c r="B92" s="213"/>
      <c r="C92" s="88" t="s">
        <v>302</v>
      </c>
      <c r="D92" s="27" t="s">
        <v>70</v>
      </c>
      <c r="E92" s="48" t="s">
        <v>36</v>
      </c>
      <c r="F92" s="48" t="s">
        <v>38</v>
      </c>
      <c r="G92" s="48" t="s">
        <v>173</v>
      </c>
      <c r="H92" s="48"/>
      <c r="I92" s="27"/>
      <c r="J92" s="89">
        <f>J93</f>
        <v>12.3</v>
      </c>
    </row>
    <row r="93" spans="1:10" ht="18.75">
      <c r="A93" s="223"/>
      <c r="B93" s="213"/>
      <c r="C93" s="59" t="s">
        <v>115</v>
      </c>
      <c r="D93" s="31" t="s">
        <v>70</v>
      </c>
      <c r="E93" s="31" t="s">
        <v>36</v>
      </c>
      <c r="F93" s="31" t="s">
        <v>38</v>
      </c>
      <c r="G93" s="31" t="s">
        <v>173</v>
      </c>
      <c r="H93" s="31" t="s">
        <v>88</v>
      </c>
      <c r="I93" s="55" t="s">
        <v>60</v>
      </c>
      <c r="J93" s="44">
        <v>12.3</v>
      </c>
    </row>
    <row r="94" spans="1:10" ht="18.75">
      <c r="A94" s="223"/>
      <c r="B94" s="213"/>
      <c r="C94" s="19" t="s">
        <v>39</v>
      </c>
      <c r="D94" s="57" t="s">
        <v>70</v>
      </c>
      <c r="E94" s="17" t="s">
        <v>36</v>
      </c>
      <c r="F94" s="17" t="s">
        <v>40</v>
      </c>
      <c r="G94" s="17"/>
      <c r="H94" s="17"/>
      <c r="I94" s="90"/>
      <c r="J94" s="21">
        <f>J95+J102</f>
        <v>254.8</v>
      </c>
    </row>
    <row r="95" spans="1:10" ht="20.25" customHeight="1">
      <c r="A95" s="223"/>
      <c r="B95" s="213"/>
      <c r="C95" s="22" t="s">
        <v>117</v>
      </c>
      <c r="D95" s="46" t="s">
        <v>70</v>
      </c>
      <c r="E95" s="56" t="s">
        <v>36</v>
      </c>
      <c r="F95" s="20" t="s">
        <v>40</v>
      </c>
      <c r="G95" s="20" t="s">
        <v>169</v>
      </c>
      <c r="H95" s="20" t="s">
        <v>22</v>
      </c>
      <c r="I95" s="90"/>
      <c r="J95" s="23">
        <f>J96</f>
        <v>166</v>
      </c>
    </row>
    <row r="96" spans="1:10" ht="37.5">
      <c r="A96" s="223"/>
      <c r="B96" s="213"/>
      <c r="C96" s="87" t="s">
        <v>227</v>
      </c>
      <c r="D96" s="46" t="s">
        <v>70</v>
      </c>
      <c r="E96" s="56" t="s">
        <v>36</v>
      </c>
      <c r="F96" s="20" t="s">
        <v>40</v>
      </c>
      <c r="G96" s="20" t="s">
        <v>170</v>
      </c>
      <c r="H96" s="20"/>
      <c r="I96" s="90"/>
      <c r="J96" s="23">
        <f>J97</f>
        <v>166</v>
      </c>
    </row>
    <row r="97" spans="1:10" ht="35.25" customHeight="1">
      <c r="A97" s="223"/>
      <c r="B97" s="213"/>
      <c r="C97" s="191" t="s">
        <v>229</v>
      </c>
      <c r="D97" s="35" t="s">
        <v>70</v>
      </c>
      <c r="E97" s="56" t="s">
        <v>36</v>
      </c>
      <c r="F97" s="20" t="s">
        <v>40</v>
      </c>
      <c r="G97" s="20" t="s">
        <v>228</v>
      </c>
      <c r="H97" s="20"/>
      <c r="I97" s="84"/>
      <c r="J97" s="23">
        <f>J98+J100</f>
        <v>166</v>
      </c>
    </row>
    <row r="98" spans="1:10" ht="37.5">
      <c r="A98" s="223"/>
      <c r="B98" s="213"/>
      <c r="C98" s="91" t="s">
        <v>230</v>
      </c>
      <c r="D98" s="189" t="s">
        <v>70</v>
      </c>
      <c r="E98" s="92" t="s">
        <v>36</v>
      </c>
      <c r="F98" s="32" t="s">
        <v>40</v>
      </c>
      <c r="G98" s="32" t="s">
        <v>174</v>
      </c>
      <c r="H98" s="66"/>
      <c r="I98" s="183"/>
      <c r="J98" s="190">
        <f>J99</f>
        <v>116</v>
      </c>
    </row>
    <row r="99" spans="1:10" ht="36">
      <c r="A99" s="223"/>
      <c r="B99" s="213"/>
      <c r="C99" s="40" t="s">
        <v>133</v>
      </c>
      <c r="D99" s="55" t="s">
        <v>70</v>
      </c>
      <c r="E99" s="93" t="s">
        <v>36</v>
      </c>
      <c r="F99" s="93" t="s">
        <v>40</v>
      </c>
      <c r="G99" s="31" t="s">
        <v>174</v>
      </c>
      <c r="H99" s="93" t="s">
        <v>131</v>
      </c>
      <c r="I99" s="55" t="s">
        <v>27</v>
      </c>
      <c r="J99" s="94">
        <f>166-50</f>
        <v>116</v>
      </c>
    </row>
    <row r="100" spans="1:10" ht="39" customHeight="1">
      <c r="A100" s="223"/>
      <c r="B100" s="213"/>
      <c r="C100" s="95" t="s">
        <v>231</v>
      </c>
      <c r="D100" s="27" t="s">
        <v>70</v>
      </c>
      <c r="E100" s="53" t="s">
        <v>36</v>
      </c>
      <c r="F100" s="27" t="s">
        <v>40</v>
      </c>
      <c r="G100" s="27" t="s">
        <v>175</v>
      </c>
      <c r="H100" s="38"/>
      <c r="I100" s="27" t="s">
        <v>22</v>
      </c>
      <c r="J100" s="85">
        <f>J101</f>
        <v>50</v>
      </c>
    </row>
    <row r="101" spans="1:10" ht="36">
      <c r="A101" s="223"/>
      <c r="B101" s="213"/>
      <c r="C101" s="40" t="s">
        <v>133</v>
      </c>
      <c r="D101" s="55" t="s">
        <v>70</v>
      </c>
      <c r="E101" s="31" t="s">
        <v>36</v>
      </c>
      <c r="F101" s="31" t="s">
        <v>40</v>
      </c>
      <c r="G101" s="31" t="s">
        <v>175</v>
      </c>
      <c r="H101" s="31" t="s">
        <v>131</v>
      </c>
      <c r="I101" s="55" t="s">
        <v>27</v>
      </c>
      <c r="J101" s="44">
        <v>50</v>
      </c>
    </row>
    <row r="102" spans="1:10" ht="18.75">
      <c r="A102" s="223"/>
      <c r="B102" s="213"/>
      <c r="C102" s="81" t="s">
        <v>113</v>
      </c>
      <c r="D102" s="17" t="s">
        <v>70</v>
      </c>
      <c r="E102" s="35" t="s">
        <v>36</v>
      </c>
      <c r="F102" s="82" t="s">
        <v>40</v>
      </c>
      <c r="G102" s="82" t="s">
        <v>153</v>
      </c>
      <c r="H102" s="35"/>
      <c r="I102" s="20"/>
      <c r="J102" s="23">
        <f>J103</f>
        <v>88.80000000000001</v>
      </c>
    </row>
    <row r="103" spans="1:10" ht="18.75">
      <c r="A103" s="223"/>
      <c r="B103" s="213"/>
      <c r="C103" s="83" t="s">
        <v>114</v>
      </c>
      <c r="D103" s="20" t="s">
        <v>70</v>
      </c>
      <c r="E103" s="35" t="s">
        <v>36</v>
      </c>
      <c r="F103" s="82" t="s">
        <v>40</v>
      </c>
      <c r="G103" s="82" t="s">
        <v>154</v>
      </c>
      <c r="H103" s="84"/>
      <c r="I103" s="20"/>
      <c r="J103" s="50">
        <f>J104</f>
        <v>88.80000000000001</v>
      </c>
    </row>
    <row r="104" spans="1:10" ht="18.75">
      <c r="A104" s="223"/>
      <c r="B104" s="213"/>
      <c r="C104" s="95" t="s">
        <v>245</v>
      </c>
      <c r="D104" s="27" t="s">
        <v>70</v>
      </c>
      <c r="E104" s="53" t="s">
        <v>36</v>
      </c>
      <c r="F104" s="27" t="s">
        <v>40</v>
      </c>
      <c r="G104" s="27" t="s">
        <v>176</v>
      </c>
      <c r="H104" s="38"/>
      <c r="I104" s="27" t="s">
        <v>22</v>
      </c>
      <c r="J104" s="85">
        <f>J105</f>
        <v>88.80000000000001</v>
      </c>
    </row>
    <row r="105" spans="1:10" ht="36">
      <c r="A105" s="223"/>
      <c r="B105" s="213"/>
      <c r="C105" s="62" t="s">
        <v>133</v>
      </c>
      <c r="D105" s="55" t="s">
        <v>70</v>
      </c>
      <c r="E105" s="31" t="s">
        <v>36</v>
      </c>
      <c r="F105" s="31" t="s">
        <v>40</v>
      </c>
      <c r="G105" s="31" t="s">
        <v>176</v>
      </c>
      <c r="H105" s="31" t="s">
        <v>131</v>
      </c>
      <c r="I105" s="55" t="s">
        <v>27</v>
      </c>
      <c r="J105" s="44">
        <f>116.9-28.1</f>
        <v>88.80000000000001</v>
      </c>
    </row>
    <row r="106" spans="1:10" ht="38.25" customHeight="1">
      <c r="A106" s="223"/>
      <c r="B106" s="213"/>
      <c r="C106" s="96" t="s">
        <v>86</v>
      </c>
      <c r="D106" s="57" t="s">
        <v>70</v>
      </c>
      <c r="E106" s="97" t="s">
        <v>36</v>
      </c>
      <c r="F106" s="17" t="s">
        <v>87</v>
      </c>
      <c r="G106" s="97"/>
      <c r="H106" s="97"/>
      <c r="I106" s="49"/>
      <c r="J106" s="98">
        <f>J107</f>
        <v>8</v>
      </c>
    </row>
    <row r="107" spans="1:10" ht="31.5" customHeight="1">
      <c r="A107" s="223"/>
      <c r="B107" s="213"/>
      <c r="C107" s="22" t="s">
        <v>117</v>
      </c>
      <c r="D107" s="20" t="s">
        <v>70</v>
      </c>
      <c r="E107" s="20" t="s">
        <v>36</v>
      </c>
      <c r="F107" s="20" t="s">
        <v>87</v>
      </c>
      <c r="G107" s="20" t="s">
        <v>169</v>
      </c>
      <c r="H107" s="56" t="s">
        <v>22</v>
      </c>
      <c r="I107" s="20"/>
      <c r="J107" s="99">
        <f>J108</f>
        <v>8</v>
      </c>
    </row>
    <row r="108" spans="1:10" ht="38.25" customHeight="1">
      <c r="A108" s="223"/>
      <c r="B108" s="213"/>
      <c r="C108" s="87" t="s">
        <v>246</v>
      </c>
      <c r="D108" s="20" t="s">
        <v>70</v>
      </c>
      <c r="E108" s="20" t="s">
        <v>36</v>
      </c>
      <c r="F108" s="20" t="s">
        <v>87</v>
      </c>
      <c r="G108" s="20" t="s">
        <v>247</v>
      </c>
      <c r="H108" s="38"/>
      <c r="I108" s="20" t="s">
        <v>22</v>
      </c>
      <c r="J108" s="100">
        <f>J109</f>
        <v>8</v>
      </c>
    </row>
    <row r="109" spans="1:10" ht="27.75" customHeight="1">
      <c r="A109" s="223"/>
      <c r="B109" s="213"/>
      <c r="C109" s="87" t="s">
        <v>297</v>
      </c>
      <c r="D109" s="20" t="s">
        <v>70</v>
      </c>
      <c r="E109" s="20" t="s">
        <v>36</v>
      </c>
      <c r="F109" s="20" t="s">
        <v>87</v>
      </c>
      <c r="G109" s="20" t="s">
        <v>177</v>
      </c>
      <c r="H109" s="38"/>
      <c r="I109" s="48"/>
      <c r="J109" s="203">
        <f>J110</f>
        <v>8</v>
      </c>
    </row>
    <row r="110" spans="1:10" ht="37.5">
      <c r="A110" s="223"/>
      <c r="B110" s="213"/>
      <c r="C110" s="101" t="s">
        <v>248</v>
      </c>
      <c r="D110" s="27" t="s">
        <v>70</v>
      </c>
      <c r="E110" s="53" t="s">
        <v>36</v>
      </c>
      <c r="F110" s="27" t="s">
        <v>87</v>
      </c>
      <c r="G110" s="32" t="s">
        <v>178</v>
      </c>
      <c r="H110" s="38"/>
      <c r="I110" s="38"/>
      <c r="J110" s="85">
        <f>J111</f>
        <v>8</v>
      </c>
    </row>
    <row r="111" spans="1:10" ht="36">
      <c r="A111" s="223"/>
      <c r="B111" s="213"/>
      <c r="C111" s="62" t="s">
        <v>133</v>
      </c>
      <c r="D111" s="55" t="s">
        <v>70</v>
      </c>
      <c r="E111" s="31" t="s">
        <v>36</v>
      </c>
      <c r="F111" s="31" t="s">
        <v>87</v>
      </c>
      <c r="G111" s="31" t="s">
        <v>178</v>
      </c>
      <c r="H111" s="31" t="s">
        <v>131</v>
      </c>
      <c r="I111" s="55" t="s">
        <v>27</v>
      </c>
      <c r="J111" s="44">
        <v>8</v>
      </c>
    </row>
    <row r="112" spans="1:10" ht="18.75">
      <c r="A112" s="223"/>
      <c r="B112" s="213"/>
      <c r="C112" s="22" t="s">
        <v>41</v>
      </c>
      <c r="D112" s="17" t="s">
        <v>70</v>
      </c>
      <c r="E112" s="20" t="s">
        <v>42</v>
      </c>
      <c r="F112" s="20"/>
      <c r="G112" s="20"/>
      <c r="H112" s="20"/>
      <c r="I112" s="49"/>
      <c r="J112" s="23">
        <f>J119+J145+J113</f>
        <v>4487.4</v>
      </c>
    </row>
    <row r="113" spans="1:10" ht="18.75">
      <c r="A113" s="223"/>
      <c r="B113" s="213"/>
      <c r="C113" s="204" t="s">
        <v>304</v>
      </c>
      <c r="D113" s="82" t="s">
        <v>70</v>
      </c>
      <c r="E113" s="35" t="s">
        <v>42</v>
      </c>
      <c r="F113" s="82" t="s">
        <v>305</v>
      </c>
      <c r="G113" s="35"/>
      <c r="H113" s="35"/>
      <c r="I113" s="82"/>
      <c r="J113" s="64">
        <f>J114</f>
        <v>0</v>
      </c>
    </row>
    <row r="114" spans="1:10" ht="56.25">
      <c r="A114" s="223"/>
      <c r="B114" s="213"/>
      <c r="C114" s="205" t="s">
        <v>311</v>
      </c>
      <c r="D114" s="46" t="s">
        <v>70</v>
      </c>
      <c r="E114" s="46" t="s">
        <v>42</v>
      </c>
      <c r="F114" s="46" t="s">
        <v>305</v>
      </c>
      <c r="G114" s="57" t="s">
        <v>308</v>
      </c>
      <c r="H114" s="90"/>
      <c r="I114" s="90"/>
      <c r="J114" s="206">
        <f>J115</f>
        <v>0</v>
      </c>
    </row>
    <row r="115" spans="1:10" ht="37.5">
      <c r="A115" s="223"/>
      <c r="B115" s="213"/>
      <c r="C115" s="205" t="s">
        <v>306</v>
      </c>
      <c r="D115" s="46" t="s">
        <v>70</v>
      </c>
      <c r="E115" s="46" t="s">
        <v>42</v>
      </c>
      <c r="F115" s="46" t="s">
        <v>305</v>
      </c>
      <c r="G115" s="57" t="s">
        <v>309</v>
      </c>
      <c r="H115" s="90"/>
      <c r="I115" s="90"/>
      <c r="J115" s="206">
        <f>J116</f>
        <v>0</v>
      </c>
    </row>
    <row r="116" spans="1:10" ht="31.5" customHeight="1">
      <c r="A116" s="223"/>
      <c r="B116" s="213"/>
      <c r="C116" s="207" t="s">
        <v>307</v>
      </c>
      <c r="D116" s="52" t="s">
        <v>70</v>
      </c>
      <c r="E116" s="52" t="s">
        <v>42</v>
      </c>
      <c r="F116" s="52" t="s">
        <v>305</v>
      </c>
      <c r="G116" s="52" t="s">
        <v>310</v>
      </c>
      <c r="H116" s="52"/>
      <c r="I116" s="52"/>
      <c r="J116" s="208">
        <f>J118+J117</f>
        <v>0</v>
      </c>
    </row>
    <row r="117" spans="1:10" ht="36">
      <c r="A117" s="223"/>
      <c r="B117" s="213"/>
      <c r="C117" s="86" t="s">
        <v>133</v>
      </c>
      <c r="D117" s="74" t="s">
        <v>70</v>
      </c>
      <c r="E117" s="74" t="s">
        <v>42</v>
      </c>
      <c r="F117" s="74" t="s">
        <v>305</v>
      </c>
      <c r="G117" s="74" t="s">
        <v>310</v>
      </c>
      <c r="H117" s="74" t="s">
        <v>131</v>
      </c>
      <c r="I117" s="74" t="s">
        <v>27</v>
      </c>
      <c r="J117" s="209">
        <v>0</v>
      </c>
    </row>
    <row r="118" spans="1:10" ht="36">
      <c r="A118" s="223"/>
      <c r="B118" s="213"/>
      <c r="C118" s="62" t="s">
        <v>133</v>
      </c>
      <c r="D118" s="55" t="s">
        <v>70</v>
      </c>
      <c r="E118" s="55" t="s">
        <v>42</v>
      </c>
      <c r="F118" s="55" t="s">
        <v>305</v>
      </c>
      <c r="G118" s="55" t="s">
        <v>310</v>
      </c>
      <c r="H118" s="55" t="s">
        <v>131</v>
      </c>
      <c r="I118" s="55" t="s">
        <v>102</v>
      </c>
      <c r="J118" s="210">
        <f>50-50</f>
        <v>0</v>
      </c>
    </row>
    <row r="119" spans="1:10" ht="18.75">
      <c r="A119" s="223"/>
      <c r="B119" s="213"/>
      <c r="C119" s="22" t="s">
        <v>95</v>
      </c>
      <c r="D119" s="17" t="s">
        <v>70</v>
      </c>
      <c r="E119" s="56" t="s">
        <v>42</v>
      </c>
      <c r="F119" s="20" t="s">
        <v>96</v>
      </c>
      <c r="G119" s="56"/>
      <c r="H119" s="56"/>
      <c r="I119" s="49"/>
      <c r="J119" s="23">
        <f>J120+J133+J141</f>
        <v>4134.4</v>
      </c>
    </row>
    <row r="120" spans="1:10" ht="42" customHeight="1">
      <c r="A120" s="223"/>
      <c r="B120" s="213"/>
      <c r="C120" s="75" t="s">
        <v>118</v>
      </c>
      <c r="D120" s="48" t="s">
        <v>70</v>
      </c>
      <c r="E120" s="53" t="s">
        <v>42</v>
      </c>
      <c r="F120" s="27" t="s">
        <v>96</v>
      </c>
      <c r="G120" s="27" t="s">
        <v>179</v>
      </c>
      <c r="H120" s="38"/>
      <c r="I120" s="49"/>
      <c r="J120" s="23">
        <f>J121</f>
        <v>2898.2</v>
      </c>
    </row>
    <row r="121" spans="1:10" ht="56.25">
      <c r="A121" s="223"/>
      <c r="B121" s="213"/>
      <c r="C121" s="102" t="s">
        <v>249</v>
      </c>
      <c r="D121" s="48" t="s">
        <v>70</v>
      </c>
      <c r="E121" s="20" t="s">
        <v>42</v>
      </c>
      <c r="F121" s="20" t="s">
        <v>96</v>
      </c>
      <c r="G121" s="20" t="s">
        <v>180</v>
      </c>
      <c r="H121" s="20"/>
      <c r="I121" s="103"/>
      <c r="J121" s="23">
        <f>J122</f>
        <v>2898.2</v>
      </c>
    </row>
    <row r="122" spans="1:10" ht="37.5">
      <c r="A122" s="223"/>
      <c r="B122" s="213"/>
      <c r="C122" s="193" t="s">
        <v>252</v>
      </c>
      <c r="D122" s="20" t="s">
        <v>70</v>
      </c>
      <c r="E122" s="20" t="s">
        <v>42</v>
      </c>
      <c r="F122" s="20" t="s">
        <v>96</v>
      </c>
      <c r="G122" s="20" t="s">
        <v>251</v>
      </c>
      <c r="H122" s="20"/>
      <c r="I122" s="24"/>
      <c r="J122" s="23">
        <f>J123+J125+J129+J131+J127</f>
        <v>2898.2</v>
      </c>
    </row>
    <row r="123" spans="1:10" ht="18.75">
      <c r="A123" s="223"/>
      <c r="B123" s="213"/>
      <c r="C123" s="104" t="s">
        <v>250</v>
      </c>
      <c r="D123" s="32" t="s">
        <v>70</v>
      </c>
      <c r="E123" s="32" t="s">
        <v>42</v>
      </c>
      <c r="F123" s="32" t="s">
        <v>96</v>
      </c>
      <c r="G123" s="32" t="s">
        <v>181</v>
      </c>
      <c r="H123" s="32"/>
      <c r="I123" s="28"/>
      <c r="J123" s="192">
        <f>J124</f>
        <v>809.9</v>
      </c>
    </row>
    <row r="124" spans="1:11" ht="36">
      <c r="A124" s="223"/>
      <c r="B124" s="213"/>
      <c r="C124" s="105" t="s">
        <v>133</v>
      </c>
      <c r="D124" s="31" t="s">
        <v>70</v>
      </c>
      <c r="E124" s="31" t="s">
        <v>42</v>
      </c>
      <c r="F124" s="31" t="s">
        <v>96</v>
      </c>
      <c r="G124" s="31" t="s">
        <v>181</v>
      </c>
      <c r="H124" s="31" t="s">
        <v>131</v>
      </c>
      <c r="I124" s="31" t="s">
        <v>27</v>
      </c>
      <c r="J124" s="44">
        <v>809.9</v>
      </c>
      <c r="K124" s="4"/>
    </row>
    <row r="125" spans="1:11" ht="18.75">
      <c r="A125" s="223"/>
      <c r="B125" s="213"/>
      <c r="C125" s="95" t="s">
        <v>253</v>
      </c>
      <c r="D125" s="27" t="s">
        <v>70</v>
      </c>
      <c r="E125" s="27" t="s">
        <v>42</v>
      </c>
      <c r="F125" s="27" t="s">
        <v>96</v>
      </c>
      <c r="G125" s="27" t="s">
        <v>182</v>
      </c>
      <c r="H125" s="27"/>
      <c r="I125" s="38"/>
      <c r="J125" s="106">
        <f>J126</f>
        <v>539.3</v>
      </c>
      <c r="K125" s="3"/>
    </row>
    <row r="126" spans="1:10" ht="36">
      <c r="A126" s="223"/>
      <c r="B126" s="213"/>
      <c r="C126" s="105" t="s">
        <v>133</v>
      </c>
      <c r="D126" s="55" t="s">
        <v>70</v>
      </c>
      <c r="E126" s="31" t="s">
        <v>42</v>
      </c>
      <c r="F126" s="31" t="s">
        <v>96</v>
      </c>
      <c r="G126" s="31" t="s">
        <v>182</v>
      </c>
      <c r="H126" s="31" t="s">
        <v>131</v>
      </c>
      <c r="I126" s="31" t="s">
        <v>27</v>
      </c>
      <c r="J126" s="33">
        <v>539.3</v>
      </c>
    </row>
    <row r="127" spans="1:10" ht="37.5">
      <c r="A127" s="223"/>
      <c r="B127" s="213"/>
      <c r="C127" s="95" t="s">
        <v>254</v>
      </c>
      <c r="D127" s="27" t="s">
        <v>70</v>
      </c>
      <c r="E127" s="27" t="s">
        <v>42</v>
      </c>
      <c r="F127" s="27" t="s">
        <v>96</v>
      </c>
      <c r="G127" s="27" t="s">
        <v>303</v>
      </c>
      <c r="H127" s="27"/>
      <c r="I127" s="38"/>
      <c r="J127" s="106">
        <f>J128</f>
        <v>244.2</v>
      </c>
    </row>
    <row r="128" spans="1:10" ht="36">
      <c r="A128" s="223"/>
      <c r="B128" s="213"/>
      <c r="C128" s="105" t="s">
        <v>133</v>
      </c>
      <c r="D128" s="55" t="s">
        <v>70</v>
      </c>
      <c r="E128" s="31" t="s">
        <v>42</v>
      </c>
      <c r="F128" s="31" t="s">
        <v>96</v>
      </c>
      <c r="G128" s="31" t="s">
        <v>303</v>
      </c>
      <c r="H128" s="31" t="s">
        <v>131</v>
      </c>
      <c r="I128" s="31" t="s">
        <v>102</v>
      </c>
      <c r="J128" s="33">
        <v>244.2</v>
      </c>
    </row>
    <row r="129" spans="1:10" ht="37.5">
      <c r="A129" s="223"/>
      <c r="B129" s="213"/>
      <c r="C129" s="95" t="s">
        <v>254</v>
      </c>
      <c r="D129" s="27" t="s">
        <v>70</v>
      </c>
      <c r="E129" s="27" t="s">
        <v>42</v>
      </c>
      <c r="F129" s="27" t="s">
        <v>96</v>
      </c>
      <c r="G129" s="27" t="s">
        <v>183</v>
      </c>
      <c r="H129" s="27"/>
      <c r="I129" s="38"/>
      <c r="J129" s="106">
        <f>J130</f>
        <v>1119.5</v>
      </c>
    </row>
    <row r="130" spans="1:10" ht="36">
      <c r="A130" s="223"/>
      <c r="B130" s="213"/>
      <c r="C130" s="105" t="s">
        <v>133</v>
      </c>
      <c r="D130" s="55" t="s">
        <v>70</v>
      </c>
      <c r="E130" s="31" t="s">
        <v>42</v>
      </c>
      <c r="F130" s="31" t="s">
        <v>96</v>
      </c>
      <c r="G130" s="31" t="s">
        <v>183</v>
      </c>
      <c r="H130" s="31" t="s">
        <v>131</v>
      </c>
      <c r="I130" s="31" t="s">
        <v>144</v>
      </c>
      <c r="J130" s="33">
        <v>1119.5</v>
      </c>
    </row>
    <row r="131" spans="1:10" ht="39.75" customHeight="1">
      <c r="A131" s="223"/>
      <c r="B131" s="213"/>
      <c r="C131" s="107" t="s">
        <v>255</v>
      </c>
      <c r="D131" s="27" t="s">
        <v>70</v>
      </c>
      <c r="E131" s="27" t="s">
        <v>42</v>
      </c>
      <c r="F131" s="27" t="s">
        <v>96</v>
      </c>
      <c r="G131" s="27" t="s">
        <v>184</v>
      </c>
      <c r="H131" s="27"/>
      <c r="I131" s="77"/>
      <c r="J131" s="79">
        <f>J132</f>
        <v>185.3</v>
      </c>
    </row>
    <row r="132" spans="1:10" ht="42" customHeight="1">
      <c r="A132" s="223"/>
      <c r="B132" s="213"/>
      <c r="C132" s="105" t="s">
        <v>133</v>
      </c>
      <c r="D132" s="55" t="s">
        <v>70</v>
      </c>
      <c r="E132" s="31" t="s">
        <v>42</v>
      </c>
      <c r="F132" s="31" t="s">
        <v>96</v>
      </c>
      <c r="G132" s="31" t="s">
        <v>184</v>
      </c>
      <c r="H132" s="31" t="s">
        <v>131</v>
      </c>
      <c r="I132" s="31" t="s">
        <v>127</v>
      </c>
      <c r="J132" s="33">
        <v>185.3</v>
      </c>
    </row>
    <row r="133" spans="1:10" ht="36" customHeight="1">
      <c r="A133" s="223"/>
      <c r="B133" s="213"/>
      <c r="C133" s="34" t="s">
        <v>119</v>
      </c>
      <c r="D133" s="82" t="s">
        <v>70</v>
      </c>
      <c r="E133" s="20" t="s">
        <v>42</v>
      </c>
      <c r="F133" s="20" t="s">
        <v>96</v>
      </c>
      <c r="G133" s="20" t="s">
        <v>185</v>
      </c>
      <c r="H133" s="24"/>
      <c r="I133" s="24"/>
      <c r="J133" s="23">
        <f>J134</f>
        <v>1107.3</v>
      </c>
    </row>
    <row r="134" spans="1:10" ht="27.75" customHeight="1">
      <c r="A134" s="223"/>
      <c r="B134" s="213"/>
      <c r="C134" s="194" t="s">
        <v>256</v>
      </c>
      <c r="D134" s="82" t="s">
        <v>70</v>
      </c>
      <c r="E134" s="20" t="s">
        <v>42</v>
      </c>
      <c r="F134" s="20" t="s">
        <v>96</v>
      </c>
      <c r="G134" s="20" t="s">
        <v>257</v>
      </c>
      <c r="H134" s="103"/>
      <c r="I134" s="103"/>
      <c r="J134" s="188">
        <f>J135+J139+J137</f>
        <v>1107.3</v>
      </c>
    </row>
    <row r="135" spans="1:10" ht="37.5">
      <c r="A135" s="223"/>
      <c r="B135" s="213"/>
      <c r="C135" s="58" t="s">
        <v>258</v>
      </c>
      <c r="D135" s="78" t="s">
        <v>70</v>
      </c>
      <c r="E135" s="27" t="s">
        <v>42</v>
      </c>
      <c r="F135" s="27" t="s">
        <v>96</v>
      </c>
      <c r="G135" s="27" t="s">
        <v>186</v>
      </c>
      <c r="H135" s="38"/>
      <c r="I135" s="38"/>
      <c r="J135" s="29">
        <f>J136</f>
        <v>0</v>
      </c>
    </row>
    <row r="136" spans="1:10" ht="41.25" customHeight="1">
      <c r="A136" s="223"/>
      <c r="B136" s="213"/>
      <c r="C136" s="62" t="s">
        <v>133</v>
      </c>
      <c r="D136" s="55" t="s">
        <v>70</v>
      </c>
      <c r="E136" s="31" t="s">
        <v>42</v>
      </c>
      <c r="F136" s="31" t="s">
        <v>96</v>
      </c>
      <c r="G136" s="31" t="s">
        <v>186</v>
      </c>
      <c r="H136" s="31" t="s">
        <v>131</v>
      </c>
      <c r="I136" s="31" t="s">
        <v>102</v>
      </c>
      <c r="J136" s="33">
        <v>0</v>
      </c>
    </row>
    <row r="137" spans="1:10" ht="65.25" customHeight="1">
      <c r="A137" s="223"/>
      <c r="B137" s="213"/>
      <c r="C137" s="58" t="s">
        <v>320</v>
      </c>
      <c r="D137" s="78" t="s">
        <v>70</v>
      </c>
      <c r="E137" s="27" t="s">
        <v>42</v>
      </c>
      <c r="F137" s="27" t="s">
        <v>96</v>
      </c>
      <c r="G137" s="27" t="s">
        <v>331</v>
      </c>
      <c r="H137" s="38"/>
      <c r="I137" s="38"/>
      <c r="J137" s="29">
        <f>J138</f>
        <v>1002.1</v>
      </c>
    </row>
    <row r="138" spans="1:10" ht="41.25" customHeight="1">
      <c r="A138" s="223"/>
      <c r="B138" s="213"/>
      <c r="C138" s="62" t="s">
        <v>133</v>
      </c>
      <c r="D138" s="55" t="s">
        <v>70</v>
      </c>
      <c r="E138" s="31" t="s">
        <v>42</v>
      </c>
      <c r="F138" s="31" t="s">
        <v>96</v>
      </c>
      <c r="G138" s="31" t="s">
        <v>331</v>
      </c>
      <c r="H138" s="31" t="s">
        <v>131</v>
      </c>
      <c r="I138" s="31" t="s">
        <v>332</v>
      </c>
      <c r="J138" s="33">
        <v>1002.1</v>
      </c>
    </row>
    <row r="139" spans="1:10" ht="68.25" customHeight="1">
      <c r="A139" s="223"/>
      <c r="B139" s="213"/>
      <c r="C139" s="58" t="s">
        <v>320</v>
      </c>
      <c r="D139" s="78" t="s">
        <v>70</v>
      </c>
      <c r="E139" s="27" t="s">
        <v>42</v>
      </c>
      <c r="F139" s="27" t="s">
        <v>96</v>
      </c>
      <c r="G139" s="27" t="s">
        <v>319</v>
      </c>
      <c r="H139" s="38"/>
      <c r="I139" s="38"/>
      <c r="J139" s="29">
        <f>J140</f>
        <v>105.2</v>
      </c>
    </row>
    <row r="140" spans="1:10" ht="41.25" customHeight="1">
      <c r="A140" s="223"/>
      <c r="B140" s="213"/>
      <c r="C140" s="62" t="s">
        <v>133</v>
      </c>
      <c r="D140" s="55" t="s">
        <v>70</v>
      </c>
      <c r="E140" s="31" t="s">
        <v>42</v>
      </c>
      <c r="F140" s="31" t="s">
        <v>96</v>
      </c>
      <c r="G140" s="31" t="s">
        <v>319</v>
      </c>
      <c r="H140" s="31" t="s">
        <v>131</v>
      </c>
      <c r="I140" s="31" t="s">
        <v>102</v>
      </c>
      <c r="J140" s="33">
        <v>105.2</v>
      </c>
    </row>
    <row r="141" spans="1:10" ht="26.25" customHeight="1">
      <c r="A141" s="223"/>
      <c r="B141" s="213"/>
      <c r="C141" s="34" t="s">
        <v>113</v>
      </c>
      <c r="D141" s="20" t="s">
        <v>70</v>
      </c>
      <c r="E141" s="20" t="s">
        <v>42</v>
      </c>
      <c r="F141" s="20" t="s">
        <v>96</v>
      </c>
      <c r="G141" s="20" t="s">
        <v>153</v>
      </c>
      <c r="H141" s="20"/>
      <c r="I141" s="24"/>
      <c r="J141" s="89">
        <f>J142</f>
        <v>128.9</v>
      </c>
    </row>
    <row r="142" spans="1:10" ht="21.75" customHeight="1">
      <c r="A142" s="223"/>
      <c r="B142" s="213"/>
      <c r="C142" s="34" t="s">
        <v>114</v>
      </c>
      <c r="D142" s="82" t="s">
        <v>70</v>
      </c>
      <c r="E142" s="20" t="s">
        <v>42</v>
      </c>
      <c r="F142" s="20" t="s">
        <v>96</v>
      </c>
      <c r="G142" s="20" t="s">
        <v>154</v>
      </c>
      <c r="H142" s="20"/>
      <c r="I142" s="24"/>
      <c r="J142" s="23">
        <f>J143</f>
        <v>128.9</v>
      </c>
    </row>
    <row r="143" spans="1:10" ht="39" customHeight="1">
      <c r="A143" s="223"/>
      <c r="B143" s="213"/>
      <c r="C143" s="58" t="s">
        <v>341</v>
      </c>
      <c r="D143" s="78" t="s">
        <v>70</v>
      </c>
      <c r="E143" s="27" t="s">
        <v>42</v>
      </c>
      <c r="F143" s="27" t="s">
        <v>96</v>
      </c>
      <c r="G143" s="27" t="s">
        <v>187</v>
      </c>
      <c r="H143" s="27"/>
      <c r="I143" s="38"/>
      <c r="J143" s="29">
        <f>J144</f>
        <v>128.9</v>
      </c>
    </row>
    <row r="144" spans="1:10" ht="41.25" customHeight="1">
      <c r="A144" s="223"/>
      <c r="B144" s="213"/>
      <c r="C144" s="62" t="s">
        <v>133</v>
      </c>
      <c r="D144" s="55" t="s">
        <v>70</v>
      </c>
      <c r="E144" s="31" t="s">
        <v>42</v>
      </c>
      <c r="F144" s="31" t="s">
        <v>96</v>
      </c>
      <c r="G144" s="31" t="s">
        <v>187</v>
      </c>
      <c r="H144" s="31" t="s">
        <v>131</v>
      </c>
      <c r="I144" s="31" t="s">
        <v>27</v>
      </c>
      <c r="J144" s="33">
        <f>87+21+20.9</f>
        <v>128.9</v>
      </c>
    </row>
    <row r="145" spans="1:10" ht="17.25" customHeight="1">
      <c r="A145" s="223"/>
      <c r="B145" s="213"/>
      <c r="C145" s="34" t="s">
        <v>98</v>
      </c>
      <c r="D145" s="20" t="s">
        <v>70</v>
      </c>
      <c r="E145" s="20" t="s">
        <v>42</v>
      </c>
      <c r="F145" s="20" t="s">
        <v>43</v>
      </c>
      <c r="G145" s="66"/>
      <c r="H145" s="66"/>
      <c r="I145" s="24"/>
      <c r="J145" s="109">
        <f>J150+J146</f>
        <v>353</v>
      </c>
    </row>
    <row r="146" spans="1:10" ht="57.75" customHeight="1">
      <c r="A146" s="223"/>
      <c r="B146" s="213"/>
      <c r="C146" s="34" t="s">
        <v>143</v>
      </c>
      <c r="D146" s="82" t="s">
        <v>70</v>
      </c>
      <c r="E146" s="20" t="s">
        <v>42</v>
      </c>
      <c r="F146" s="20" t="s">
        <v>43</v>
      </c>
      <c r="G146" s="20" t="s">
        <v>188</v>
      </c>
      <c r="H146" s="24"/>
      <c r="I146" s="24"/>
      <c r="J146" s="23">
        <f>J147</f>
        <v>5</v>
      </c>
    </row>
    <row r="147" spans="1:10" ht="57.75" customHeight="1">
      <c r="A147" s="223"/>
      <c r="B147" s="213"/>
      <c r="C147" s="194" t="s">
        <v>263</v>
      </c>
      <c r="D147" s="82" t="s">
        <v>70</v>
      </c>
      <c r="E147" s="20" t="s">
        <v>42</v>
      </c>
      <c r="F147" s="20" t="s">
        <v>43</v>
      </c>
      <c r="G147" s="20" t="s">
        <v>262</v>
      </c>
      <c r="H147" s="103"/>
      <c r="I147" s="103"/>
      <c r="J147" s="188">
        <f>J148</f>
        <v>5</v>
      </c>
    </row>
    <row r="148" spans="1:10" ht="75.75" customHeight="1">
      <c r="A148" s="223"/>
      <c r="B148" s="213"/>
      <c r="C148" s="58" t="s">
        <v>298</v>
      </c>
      <c r="D148" s="78" t="s">
        <v>70</v>
      </c>
      <c r="E148" s="27" t="s">
        <v>42</v>
      </c>
      <c r="F148" s="27" t="s">
        <v>43</v>
      </c>
      <c r="G148" s="27" t="s">
        <v>189</v>
      </c>
      <c r="H148" s="38"/>
      <c r="I148" s="38"/>
      <c r="J148" s="29">
        <f>J149</f>
        <v>5</v>
      </c>
    </row>
    <row r="149" spans="1:10" ht="53.25" customHeight="1">
      <c r="A149" s="223"/>
      <c r="B149" s="213"/>
      <c r="C149" s="62" t="s">
        <v>220</v>
      </c>
      <c r="D149" s="55" t="s">
        <v>70</v>
      </c>
      <c r="E149" s="31" t="s">
        <v>42</v>
      </c>
      <c r="F149" s="31" t="s">
        <v>43</v>
      </c>
      <c r="G149" s="31" t="s">
        <v>189</v>
      </c>
      <c r="H149" s="31" t="s">
        <v>92</v>
      </c>
      <c r="I149" s="31" t="s">
        <v>27</v>
      </c>
      <c r="J149" s="33">
        <v>5</v>
      </c>
    </row>
    <row r="150" spans="1:10" ht="18" customHeight="1">
      <c r="A150" s="223"/>
      <c r="B150" s="213"/>
      <c r="C150" s="34" t="s">
        <v>113</v>
      </c>
      <c r="D150" s="20" t="s">
        <v>70</v>
      </c>
      <c r="E150" s="20" t="s">
        <v>42</v>
      </c>
      <c r="F150" s="20" t="s">
        <v>43</v>
      </c>
      <c r="G150" s="20" t="s">
        <v>153</v>
      </c>
      <c r="H150" s="20"/>
      <c r="I150" s="24"/>
      <c r="J150" s="89">
        <f>J151</f>
        <v>348</v>
      </c>
    </row>
    <row r="151" spans="1:10" ht="18" customHeight="1">
      <c r="A151" s="223"/>
      <c r="B151" s="213"/>
      <c r="C151" s="34" t="s">
        <v>114</v>
      </c>
      <c r="D151" s="82" t="s">
        <v>70</v>
      </c>
      <c r="E151" s="20" t="s">
        <v>42</v>
      </c>
      <c r="F151" s="20" t="s">
        <v>43</v>
      </c>
      <c r="G151" s="20" t="s">
        <v>154</v>
      </c>
      <c r="H151" s="20"/>
      <c r="I151" s="24"/>
      <c r="J151" s="23">
        <f>J152</f>
        <v>348</v>
      </c>
    </row>
    <row r="152" spans="1:10" ht="21.75" customHeight="1">
      <c r="A152" s="223"/>
      <c r="B152" s="213"/>
      <c r="C152" s="65" t="s">
        <v>259</v>
      </c>
      <c r="D152" s="26" t="s">
        <v>70</v>
      </c>
      <c r="E152" s="32" t="s">
        <v>42</v>
      </c>
      <c r="F152" s="32" t="s">
        <v>43</v>
      </c>
      <c r="G152" s="32" t="s">
        <v>190</v>
      </c>
      <c r="H152" s="32"/>
      <c r="I152" s="28"/>
      <c r="J152" s="110">
        <f>J153</f>
        <v>348</v>
      </c>
    </row>
    <row r="153" spans="1:10" ht="36">
      <c r="A153" s="223"/>
      <c r="B153" s="213"/>
      <c r="C153" s="62" t="s">
        <v>133</v>
      </c>
      <c r="D153" s="31" t="s">
        <v>70</v>
      </c>
      <c r="E153" s="31" t="s">
        <v>42</v>
      </c>
      <c r="F153" s="31" t="s">
        <v>43</v>
      </c>
      <c r="G153" s="31" t="s">
        <v>190</v>
      </c>
      <c r="H153" s="31" t="s">
        <v>131</v>
      </c>
      <c r="I153" s="31" t="s">
        <v>27</v>
      </c>
      <c r="J153" s="33">
        <f>607-51.2-167.4+150.6-44.1-146.9</f>
        <v>348</v>
      </c>
    </row>
    <row r="154" spans="1:10" s="1" customFormat="1" ht="18.75">
      <c r="A154" s="223"/>
      <c r="B154" s="213"/>
      <c r="C154" s="22" t="s">
        <v>44</v>
      </c>
      <c r="D154" s="17" t="s">
        <v>70</v>
      </c>
      <c r="E154" s="20" t="s">
        <v>45</v>
      </c>
      <c r="F154" s="20"/>
      <c r="G154" s="20" t="s">
        <v>22</v>
      </c>
      <c r="H154" s="20" t="s">
        <v>22</v>
      </c>
      <c r="I154" s="20" t="s">
        <v>22</v>
      </c>
      <c r="J154" s="23">
        <f>J155+J164+J177</f>
        <v>6336.3</v>
      </c>
    </row>
    <row r="155" spans="1:10" s="1" customFormat="1" ht="18.75">
      <c r="A155" s="223"/>
      <c r="B155" s="213"/>
      <c r="C155" s="22" t="s">
        <v>46</v>
      </c>
      <c r="D155" s="20" t="s">
        <v>70</v>
      </c>
      <c r="E155" s="48" t="s">
        <v>45</v>
      </c>
      <c r="F155" s="48" t="s">
        <v>47</v>
      </c>
      <c r="G155" s="48"/>
      <c r="H155" s="20"/>
      <c r="I155" s="20"/>
      <c r="J155" s="23">
        <f>J156</f>
        <v>1225.5</v>
      </c>
    </row>
    <row r="156" spans="1:10" s="1" customFormat="1" ht="18.75">
      <c r="A156" s="223"/>
      <c r="B156" s="213"/>
      <c r="C156" s="22" t="s">
        <v>113</v>
      </c>
      <c r="D156" s="111" t="s">
        <v>70</v>
      </c>
      <c r="E156" s="20" t="s">
        <v>45</v>
      </c>
      <c r="F156" s="20" t="s">
        <v>47</v>
      </c>
      <c r="G156" s="48" t="s">
        <v>153</v>
      </c>
      <c r="H156" s="20"/>
      <c r="I156" s="24"/>
      <c r="J156" s="23">
        <f>J157</f>
        <v>1225.5</v>
      </c>
    </row>
    <row r="157" spans="1:10" s="1" customFormat="1" ht="18.75">
      <c r="A157" s="223"/>
      <c r="B157" s="213"/>
      <c r="C157" s="34" t="s">
        <v>114</v>
      </c>
      <c r="D157" s="20" t="s">
        <v>70</v>
      </c>
      <c r="E157" s="20" t="s">
        <v>45</v>
      </c>
      <c r="F157" s="20" t="s">
        <v>47</v>
      </c>
      <c r="G157" s="20" t="s">
        <v>154</v>
      </c>
      <c r="H157" s="20"/>
      <c r="I157" s="24"/>
      <c r="J157" s="23">
        <f>J160+J162+J158</f>
        <v>1225.5</v>
      </c>
    </row>
    <row r="158" spans="1:10" s="1" customFormat="1" ht="37.5">
      <c r="A158" s="223"/>
      <c r="B158" s="213"/>
      <c r="C158" s="58" t="s">
        <v>323</v>
      </c>
      <c r="D158" s="78" t="s">
        <v>70</v>
      </c>
      <c r="E158" s="27" t="s">
        <v>45</v>
      </c>
      <c r="F158" s="27" t="s">
        <v>47</v>
      </c>
      <c r="G158" s="113" t="s">
        <v>322</v>
      </c>
      <c r="H158" s="38"/>
      <c r="I158" s="38"/>
      <c r="J158" s="54">
        <f>J159</f>
        <v>0</v>
      </c>
    </row>
    <row r="159" spans="1:10" s="1" customFormat="1" ht="36">
      <c r="A159" s="223"/>
      <c r="B159" s="213"/>
      <c r="C159" s="62" t="s">
        <v>324</v>
      </c>
      <c r="D159" s="31" t="s">
        <v>70</v>
      </c>
      <c r="E159" s="31" t="s">
        <v>45</v>
      </c>
      <c r="F159" s="31" t="s">
        <v>47</v>
      </c>
      <c r="G159" s="31" t="s">
        <v>322</v>
      </c>
      <c r="H159" s="31" t="s">
        <v>321</v>
      </c>
      <c r="I159" s="31" t="s">
        <v>27</v>
      </c>
      <c r="J159" s="44">
        <v>0</v>
      </c>
    </row>
    <row r="160" spans="1:10" s="1" customFormat="1" ht="18.75">
      <c r="A160" s="223"/>
      <c r="B160" s="213"/>
      <c r="C160" s="58" t="s">
        <v>260</v>
      </c>
      <c r="D160" s="78" t="s">
        <v>70</v>
      </c>
      <c r="E160" s="27" t="s">
        <v>45</v>
      </c>
      <c r="F160" s="27" t="s">
        <v>47</v>
      </c>
      <c r="G160" s="113" t="s">
        <v>191</v>
      </c>
      <c r="H160" s="38"/>
      <c r="I160" s="38"/>
      <c r="J160" s="54">
        <f>J161</f>
        <v>207.1</v>
      </c>
    </row>
    <row r="161" spans="1:10" s="1" customFormat="1" ht="36">
      <c r="A161" s="223"/>
      <c r="B161" s="213"/>
      <c r="C161" s="62" t="s">
        <v>133</v>
      </c>
      <c r="D161" s="31" t="s">
        <v>70</v>
      </c>
      <c r="E161" s="31" t="s">
        <v>45</v>
      </c>
      <c r="F161" s="31" t="s">
        <v>47</v>
      </c>
      <c r="G161" s="31" t="s">
        <v>191</v>
      </c>
      <c r="H161" s="31" t="s">
        <v>131</v>
      </c>
      <c r="I161" s="31" t="s">
        <v>27</v>
      </c>
      <c r="J161" s="44">
        <f>207.4+7.5-13.5+5.7</f>
        <v>207.1</v>
      </c>
    </row>
    <row r="162" spans="1:10" s="1" customFormat="1" ht="18.75">
      <c r="A162" s="223"/>
      <c r="B162" s="213"/>
      <c r="C162" s="65" t="s">
        <v>261</v>
      </c>
      <c r="D162" s="32" t="s">
        <v>70</v>
      </c>
      <c r="E162" s="32" t="s">
        <v>45</v>
      </c>
      <c r="F162" s="32" t="s">
        <v>47</v>
      </c>
      <c r="G162" s="195" t="s">
        <v>192</v>
      </c>
      <c r="H162" s="28"/>
      <c r="I162" s="28"/>
      <c r="J162" s="192">
        <f>J163</f>
        <v>1018.4</v>
      </c>
    </row>
    <row r="163" spans="1:10" s="1" customFormat="1" ht="36">
      <c r="A163" s="223"/>
      <c r="B163" s="213"/>
      <c r="C163" s="62" t="s">
        <v>133</v>
      </c>
      <c r="D163" s="55" t="s">
        <v>70</v>
      </c>
      <c r="E163" s="31" t="s">
        <v>45</v>
      </c>
      <c r="F163" s="31" t="s">
        <v>47</v>
      </c>
      <c r="G163" s="31" t="s">
        <v>192</v>
      </c>
      <c r="H163" s="31" t="s">
        <v>131</v>
      </c>
      <c r="I163" s="31" t="s">
        <v>27</v>
      </c>
      <c r="J163" s="44">
        <f>1022-31.6+28</f>
        <v>1018.4</v>
      </c>
    </row>
    <row r="164" spans="1:10" s="1" customFormat="1" ht="18.75">
      <c r="A164" s="223"/>
      <c r="B164" s="213"/>
      <c r="C164" s="114" t="s">
        <v>48</v>
      </c>
      <c r="D164" s="57" t="s">
        <v>70</v>
      </c>
      <c r="E164" s="115" t="s">
        <v>45</v>
      </c>
      <c r="F164" s="108" t="s">
        <v>49</v>
      </c>
      <c r="G164" s="92" t="s">
        <v>22</v>
      </c>
      <c r="H164" s="92" t="s">
        <v>22</v>
      </c>
      <c r="I164" s="49"/>
      <c r="J164" s="98">
        <f>J165+J173+J169</f>
        <v>915.8</v>
      </c>
    </row>
    <row r="165" spans="1:10" s="1" customFormat="1" ht="37.5">
      <c r="A165" s="223"/>
      <c r="B165" s="213"/>
      <c r="C165" s="116" t="s">
        <v>120</v>
      </c>
      <c r="D165" s="20" t="s">
        <v>70</v>
      </c>
      <c r="E165" s="48" t="s">
        <v>45</v>
      </c>
      <c r="F165" s="48" t="s">
        <v>49</v>
      </c>
      <c r="G165" s="48" t="s">
        <v>193</v>
      </c>
      <c r="H165" s="47"/>
      <c r="I165" s="49"/>
      <c r="J165" s="117">
        <f>J167</f>
        <v>0</v>
      </c>
    </row>
    <row r="166" spans="1:10" s="1" customFormat="1" ht="37.5">
      <c r="A166" s="223"/>
      <c r="B166" s="213"/>
      <c r="C166" s="196" t="s">
        <v>266</v>
      </c>
      <c r="D166" s="20" t="s">
        <v>70</v>
      </c>
      <c r="E166" s="48" t="s">
        <v>45</v>
      </c>
      <c r="F166" s="48" t="s">
        <v>49</v>
      </c>
      <c r="G166" s="48" t="s">
        <v>265</v>
      </c>
      <c r="H166" s="47"/>
      <c r="I166" s="66"/>
      <c r="J166" s="197">
        <f>J167</f>
        <v>0</v>
      </c>
    </row>
    <row r="167" spans="1:10" s="1" customFormat="1" ht="36" customHeight="1">
      <c r="A167" s="223"/>
      <c r="B167" s="213"/>
      <c r="C167" s="60" t="s">
        <v>264</v>
      </c>
      <c r="D167" s="27" t="s">
        <v>70</v>
      </c>
      <c r="E167" s="27" t="s">
        <v>45</v>
      </c>
      <c r="F167" s="27" t="s">
        <v>49</v>
      </c>
      <c r="G167" s="27" t="s">
        <v>194</v>
      </c>
      <c r="H167" s="27"/>
      <c r="I167" s="38"/>
      <c r="J167" s="85">
        <f>J168</f>
        <v>0</v>
      </c>
    </row>
    <row r="168" spans="1:10" s="1" customFormat="1" ht="36">
      <c r="A168" s="223"/>
      <c r="B168" s="213"/>
      <c r="C168" s="62" t="s">
        <v>133</v>
      </c>
      <c r="D168" s="55" t="s">
        <v>70</v>
      </c>
      <c r="E168" s="31" t="s">
        <v>45</v>
      </c>
      <c r="F168" s="31" t="s">
        <v>49</v>
      </c>
      <c r="G168" s="31" t="s">
        <v>194</v>
      </c>
      <c r="H168" s="31" t="s">
        <v>131</v>
      </c>
      <c r="I168" s="31" t="s">
        <v>27</v>
      </c>
      <c r="J168" s="118">
        <v>0</v>
      </c>
    </row>
    <row r="169" spans="1:10" s="1" customFormat="1" ht="56.25">
      <c r="A169" s="223"/>
      <c r="B169" s="213"/>
      <c r="C169" s="83" t="s">
        <v>292</v>
      </c>
      <c r="D169" s="20" t="s">
        <v>70</v>
      </c>
      <c r="E169" s="20" t="s">
        <v>45</v>
      </c>
      <c r="F169" s="20" t="s">
        <v>49</v>
      </c>
      <c r="G169" s="20" t="s">
        <v>195</v>
      </c>
      <c r="H169" s="56"/>
      <c r="I169" s="24"/>
      <c r="J169" s="117">
        <f>J170</f>
        <v>0</v>
      </c>
    </row>
    <row r="170" spans="1:10" s="1" customFormat="1" ht="18.75">
      <c r="A170" s="223"/>
      <c r="B170" s="213"/>
      <c r="C170" s="154" t="s">
        <v>295</v>
      </c>
      <c r="D170" s="20" t="s">
        <v>70</v>
      </c>
      <c r="E170" s="20" t="s">
        <v>45</v>
      </c>
      <c r="F170" s="20" t="s">
        <v>49</v>
      </c>
      <c r="G170" s="20" t="s">
        <v>294</v>
      </c>
      <c r="H170" s="47"/>
      <c r="I170" s="103"/>
      <c r="J170" s="197">
        <f>J171</f>
        <v>0</v>
      </c>
    </row>
    <row r="171" spans="1:10" s="1" customFormat="1" ht="37.5">
      <c r="A171" s="223"/>
      <c r="B171" s="213"/>
      <c r="C171" s="60" t="s">
        <v>293</v>
      </c>
      <c r="D171" s="27" t="s">
        <v>70</v>
      </c>
      <c r="E171" s="27" t="s">
        <v>45</v>
      </c>
      <c r="F171" s="27" t="s">
        <v>49</v>
      </c>
      <c r="G171" s="27" t="s">
        <v>196</v>
      </c>
      <c r="H171" s="27"/>
      <c r="I171" s="38"/>
      <c r="J171" s="85">
        <f>J172</f>
        <v>0</v>
      </c>
    </row>
    <row r="172" spans="1:10" s="1" customFormat="1" ht="18.75">
      <c r="A172" s="223"/>
      <c r="B172" s="213"/>
      <c r="C172" s="119" t="s">
        <v>136</v>
      </c>
      <c r="D172" s="55" t="s">
        <v>70</v>
      </c>
      <c r="E172" s="31" t="s">
        <v>45</v>
      </c>
      <c r="F172" s="31" t="s">
        <v>49</v>
      </c>
      <c r="G172" s="31" t="s">
        <v>196</v>
      </c>
      <c r="H172" s="31" t="s">
        <v>135</v>
      </c>
      <c r="I172" s="31" t="s">
        <v>102</v>
      </c>
      <c r="J172" s="118">
        <v>0</v>
      </c>
    </row>
    <row r="173" spans="1:10" s="1" customFormat="1" ht="18.75">
      <c r="A173" s="223"/>
      <c r="B173" s="213"/>
      <c r="C173" s="34" t="s">
        <v>113</v>
      </c>
      <c r="D173" s="20" t="s">
        <v>70</v>
      </c>
      <c r="E173" s="20" t="s">
        <v>45</v>
      </c>
      <c r="F173" s="20" t="s">
        <v>49</v>
      </c>
      <c r="G173" s="20" t="s">
        <v>153</v>
      </c>
      <c r="H173" s="20"/>
      <c r="I173" s="24"/>
      <c r="J173" s="120">
        <f>J174</f>
        <v>915.8</v>
      </c>
    </row>
    <row r="174" spans="1:10" s="1" customFormat="1" ht="18.75">
      <c r="A174" s="223"/>
      <c r="B174" s="213"/>
      <c r="C174" s="121" t="s">
        <v>114</v>
      </c>
      <c r="D174" s="57" t="s">
        <v>70</v>
      </c>
      <c r="E174" s="17" t="s">
        <v>45</v>
      </c>
      <c r="F174" s="17" t="s">
        <v>49</v>
      </c>
      <c r="G174" s="17" t="s">
        <v>154</v>
      </c>
      <c r="H174" s="17"/>
      <c r="I174" s="49"/>
      <c r="J174" s="122">
        <f>J175</f>
        <v>915.8</v>
      </c>
    </row>
    <row r="175" spans="1:10" ht="37.5">
      <c r="A175" s="223"/>
      <c r="B175" s="213"/>
      <c r="C175" s="123" t="s">
        <v>267</v>
      </c>
      <c r="D175" s="27" t="s">
        <v>70</v>
      </c>
      <c r="E175" s="27" t="s">
        <v>45</v>
      </c>
      <c r="F175" s="27" t="s">
        <v>49</v>
      </c>
      <c r="G175" s="27" t="s">
        <v>197</v>
      </c>
      <c r="H175" s="38"/>
      <c r="I175" s="27"/>
      <c r="J175" s="85">
        <f>J176</f>
        <v>915.8</v>
      </c>
    </row>
    <row r="176" spans="1:10" ht="54">
      <c r="A176" s="223"/>
      <c r="B176" s="213"/>
      <c r="C176" s="124" t="s">
        <v>220</v>
      </c>
      <c r="D176" s="55" t="s">
        <v>70</v>
      </c>
      <c r="E176" s="31" t="s">
        <v>45</v>
      </c>
      <c r="F176" s="31" t="s">
        <v>49</v>
      </c>
      <c r="G176" s="31" t="s">
        <v>197</v>
      </c>
      <c r="H176" s="31" t="s">
        <v>92</v>
      </c>
      <c r="I176" s="55" t="s">
        <v>27</v>
      </c>
      <c r="J176" s="44">
        <v>915.8</v>
      </c>
    </row>
    <row r="177" spans="1:10" ht="18.75">
      <c r="A177" s="223"/>
      <c r="B177" s="213"/>
      <c r="C177" s="22" t="s">
        <v>50</v>
      </c>
      <c r="D177" s="17" t="s">
        <v>70</v>
      </c>
      <c r="E177" s="17" t="s">
        <v>45</v>
      </c>
      <c r="F177" s="97" t="s">
        <v>51</v>
      </c>
      <c r="G177" s="49"/>
      <c r="H177" s="49"/>
      <c r="I177" s="49"/>
      <c r="J177" s="181">
        <f>J196+J182+J178+J190</f>
        <v>4195</v>
      </c>
    </row>
    <row r="178" spans="1:10" ht="37.5">
      <c r="A178" s="223"/>
      <c r="B178" s="213"/>
      <c r="C178" s="116" t="s">
        <v>120</v>
      </c>
      <c r="D178" s="20" t="s">
        <v>70</v>
      </c>
      <c r="E178" s="48" t="s">
        <v>45</v>
      </c>
      <c r="F178" s="48" t="s">
        <v>51</v>
      </c>
      <c r="G178" s="48" t="s">
        <v>193</v>
      </c>
      <c r="H178" s="47"/>
      <c r="I178" s="49"/>
      <c r="J178" s="117">
        <f>J180</f>
        <v>50</v>
      </c>
    </row>
    <row r="179" spans="1:10" ht="39" customHeight="1">
      <c r="A179" s="223"/>
      <c r="B179" s="213"/>
      <c r="C179" s="196" t="s">
        <v>296</v>
      </c>
      <c r="D179" s="20" t="s">
        <v>70</v>
      </c>
      <c r="E179" s="48" t="s">
        <v>45</v>
      </c>
      <c r="F179" s="48" t="s">
        <v>51</v>
      </c>
      <c r="G179" s="48" t="s">
        <v>299</v>
      </c>
      <c r="H179" s="47"/>
      <c r="I179" s="66"/>
      <c r="J179" s="197">
        <f>J180</f>
        <v>50</v>
      </c>
    </row>
    <row r="180" spans="1:10" ht="26.25" customHeight="1">
      <c r="A180" s="223"/>
      <c r="B180" s="213"/>
      <c r="C180" s="60" t="s">
        <v>274</v>
      </c>
      <c r="D180" s="27" t="s">
        <v>70</v>
      </c>
      <c r="E180" s="27" t="s">
        <v>45</v>
      </c>
      <c r="F180" s="27" t="s">
        <v>51</v>
      </c>
      <c r="G180" s="27" t="s">
        <v>300</v>
      </c>
      <c r="H180" s="27"/>
      <c r="I180" s="38"/>
      <c r="J180" s="85">
        <f>J181</f>
        <v>50</v>
      </c>
    </row>
    <row r="181" spans="1:10" ht="36">
      <c r="A181" s="223"/>
      <c r="B181" s="213"/>
      <c r="C181" s="62" t="s">
        <v>133</v>
      </c>
      <c r="D181" s="55" t="s">
        <v>70</v>
      </c>
      <c r="E181" s="31" t="s">
        <v>45</v>
      </c>
      <c r="F181" s="31" t="s">
        <v>51</v>
      </c>
      <c r="G181" s="31" t="s">
        <v>300</v>
      </c>
      <c r="H181" s="31" t="s">
        <v>131</v>
      </c>
      <c r="I181" s="31" t="s">
        <v>27</v>
      </c>
      <c r="J181" s="118">
        <v>50</v>
      </c>
    </row>
    <row r="182" spans="1:10" ht="37.5">
      <c r="A182" s="223"/>
      <c r="B182" s="213"/>
      <c r="C182" s="34" t="s">
        <v>119</v>
      </c>
      <c r="D182" s="20" t="s">
        <v>70</v>
      </c>
      <c r="E182" s="20" t="s">
        <v>45</v>
      </c>
      <c r="F182" s="20" t="s">
        <v>51</v>
      </c>
      <c r="G182" s="20" t="s">
        <v>185</v>
      </c>
      <c r="H182" s="24"/>
      <c r="I182" s="24"/>
      <c r="J182" s="127">
        <f>J183</f>
        <v>606.7</v>
      </c>
    </row>
    <row r="183" spans="1:10" ht="18.75">
      <c r="A183" s="223"/>
      <c r="B183" s="213"/>
      <c r="C183" s="194" t="s">
        <v>256</v>
      </c>
      <c r="D183" s="20" t="s">
        <v>70</v>
      </c>
      <c r="E183" s="20" t="s">
        <v>45</v>
      </c>
      <c r="F183" s="20" t="s">
        <v>51</v>
      </c>
      <c r="G183" s="20" t="s">
        <v>257</v>
      </c>
      <c r="H183" s="103"/>
      <c r="I183" s="103"/>
      <c r="J183" s="198">
        <f>J184+J188+J186</f>
        <v>606.7</v>
      </c>
    </row>
    <row r="184" spans="1:10" ht="18.75">
      <c r="A184" s="223"/>
      <c r="B184" s="213"/>
      <c r="C184" s="58" t="s">
        <v>268</v>
      </c>
      <c r="D184" s="78" t="s">
        <v>70</v>
      </c>
      <c r="E184" s="27" t="s">
        <v>45</v>
      </c>
      <c r="F184" s="27" t="s">
        <v>51</v>
      </c>
      <c r="G184" s="27" t="s">
        <v>198</v>
      </c>
      <c r="H184" s="38"/>
      <c r="I184" s="38"/>
      <c r="J184" s="61">
        <f>J185</f>
        <v>0</v>
      </c>
    </row>
    <row r="185" spans="1:10" ht="36">
      <c r="A185" s="223"/>
      <c r="B185" s="213"/>
      <c r="C185" s="86" t="s">
        <v>133</v>
      </c>
      <c r="D185" s="74" t="s">
        <v>70</v>
      </c>
      <c r="E185" s="41" t="s">
        <v>45</v>
      </c>
      <c r="F185" s="41" t="s">
        <v>51</v>
      </c>
      <c r="G185" s="41" t="s">
        <v>198</v>
      </c>
      <c r="H185" s="41" t="s">
        <v>131</v>
      </c>
      <c r="I185" s="41" t="s">
        <v>102</v>
      </c>
      <c r="J185" s="128">
        <v>0</v>
      </c>
    </row>
    <row r="186" spans="1:10" ht="75">
      <c r="A186" s="223"/>
      <c r="B186" s="213"/>
      <c r="C186" s="58" t="s">
        <v>320</v>
      </c>
      <c r="D186" s="78" t="s">
        <v>70</v>
      </c>
      <c r="E186" s="27" t="s">
        <v>45</v>
      </c>
      <c r="F186" s="27" t="s">
        <v>51</v>
      </c>
      <c r="G186" s="27" t="s">
        <v>331</v>
      </c>
      <c r="H186" s="38"/>
      <c r="I186" s="38"/>
      <c r="J186" s="29">
        <f>J187</f>
        <v>551.5</v>
      </c>
    </row>
    <row r="187" spans="1:10" ht="36">
      <c r="A187" s="223"/>
      <c r="B187" s="213"/>
      <c r="C187" s="62" t="s">
        <v>133</v>
      </c>
      <c r="D187" s="55" t="s">
        <v>70</v>
      </c>
      <c r="E187" s="31" t="s">
        <v>45</v>
      </c>
      <c r="F187" s="31" t="s">
        <v>51</v>
      </c>
      <c r="G187" s="31" t="s">
        <v>331</v>
      </c>
      <c r="H187" s="31" t="s">
        <v>131</v>
      </c>
      <c r="I187" s="31" t="s">
        <v>332</v>
      </c>
      <c r="J187" s="33">
        <v>551.5</v>
      </c>
    </row>
    <row r="188" spans="1:10" ht="75">
      <c r="A188" s="223"/>
      <c r="B188" s="213"/>
      <c r="C188" s="58" t="s">
        <v>320</v>
      </c>
      <c r="D188" s="78" t="s">
        <v>70</v>
      </c>
      <c r="E188" s="27" t="s">
        <v>45</v>
      </c>
      <c r="F188" s="27" t="s">
        <v>51</v>
      </c>
      <c r="G188" s="27" t="s">
        <v>319</v>
      </c>
      <c r="H188" s="38"/>
      <c r="I188" s="38"/>
      <c r="J188" s="29">
        <f>J189</f>
        <v>55.2</v>
      </c>
    </row>
    <row r="189" spans="1:10" ht="36">
      <c r="A189" s="223"/>
      <c r="B189" s="213"/>
      <c r="C189" s="62" t="s">
        <v>133</v>
      </c>
      <c r="D189" s="55" t="s">
        <v>70</v>
      </c>
      <c r="E189" s="31" t="s">
        <v>45</v>
      </c>
      <c r="F189" s="31" t="s">
        <v>51</v>
      </c>
      <c r="G189" s="31" t="s">
        <v>319</v>
      </c>
      <c r="H189" s="31" t="s">
        <v>131</v>
      </c>
      <c r="I189" s="31" t="s">
        <v>102</v>
      </c>
      <c r="J189" s="33">
        <v>55.2</v>
      </c>
    </row>
    <row r="190" spans="1:10" ht="56.25">
      <c r="A190" s="223"/>
      <c r="B190" s="213"/>
      <c r="C190" s="205" t="s">
        <v>311</v>
      </c>
      <c r="D190" s="46" t="s">
        <v>70</v>
      </c>
      <c r="E190" s="46" t="s">
        <v>45</v>
      </c>
      <c r="F190" s="46" t="s">
        <v>51</v>
      </c>
      <c r="G190" s="57" t="s">
        <v>308</v>
      </c>
      <c r="H190" s="90"/>
      <c r="I190" s="90"/>
      <c r="J190" s="206">
        <f>J191</f>
        <v>111.9</v>
      </c>
    </row>
    <row r="191" spans="1:10" ht="37.5">
      <c r="A191" s="223"/>
      <c r="B191" s="213"/>
      <c r="C191" s="205" t="s">
        <v>306</v>
      </c>
      <c r="D191" s="46" t="s">
        <v>70</v>
      </c>
      <c r="E191" s="46" t="s">
        <v>45</v>
      </c>
      <c r="F191" s="46" t="s">
        <v>51</v>
      </c>
      <c r="G191" s="57" t="s">
        <v>309</v>
      </c>
      <c r="H191" s="90"/>
      <c r="I191" s="90"/>
      <c r="J191" s="206">
        <f>J194+J192</f>
        <v>111.9</v>
      </c>
    </row>
    <row r="192" spans="1:10" ht="31.5" customHeight="1">
      <c r="A192" s="223"/>
      <c r="B192" s="213"/>
      <c r="C192" s="207" t="s">
        <v>329</v>
      </c>
      <c r="D192" s="52" t="s">
        <v>70</v>
      </c>
      <c r="E192" s="52" t="s">
        <v>45</v>
      </c>
      <c r="F192" s="52" t="s">
        <v>51</v>
      </c>
      <c r="G192" s="52" t="s">
        <v>333</v>
      </c>
      <c r="H192" s="52"/>
      <c r="I192" s="52"/>
      <c r="J192" s="208">
        <f>J193</f>
        <v>31.1</v>
      </c>
    </row>
    <row r="193" spans="1:10" ht="36">
      <c r="A193" s="223"/>
      <c r="B193" s="213"/>
      <c r="C193" s="86" t="s">
        <v>133</v>
      </c>
      <c r="D193" s="74" t="s">
        <v>70</v>
      </c>
      <c r="E193" s="74" t="s">
        <v>45</v>
      </c>
      <c r="F193" s="74" t="s">
        <v>51</v>
      </c>
      <c r="G193" s="74" t="s">
        <v>333</v>
      </c>
      <c r="H193" s="74" t="s">
        <v>131</v>
      </c>
      <c r="I193" s="74" t="s">
        <v>334</v>
      </c>
      <c r="J193" s="209">
        <v>31.1</v>
      </c>
    </row>
    <row r="194" spans="1:10" ht="30" customHeight="1">
      <c r="A194" s="223"/>
      <c r="B194" s="213"/>
      <c r="C194" s="207" t="s">
        <v>329</v>
      </c>
      <c r="D194" s="52" t="s">
        <v>70</v>
      </c>
      <c r="E194" s="52" t="s">
        <v>45</v>
      </c>
      <c r="F194" s="52" t="s">
        <v>51</v>
      </c>
      <c r="G194" s="52" t="s">
        <v>328</v>
      </c>
      <c r="H194" s="52"/>
      <c r="I194" s="52"/>
      <c r="J194" s="208">
        <f>J195</f>
        <v>80.8</v>
      </c>
    </row>
    <row r="195" spans="1:10" ht="36">
      <c r="A195" s="223"/>
      <c r="B195" s="213"/>
      <c r="C195" s="86" t="s">
        <v>133</v>
      </c>
      <c r="D195" s="74" t="s">
        <v>70</v>
      </c>
      <c r="E195" s="74" t="s">
        <v>45</v>
      </c>
      <c r="F195" s="74" t="s">
        <v>51</v>
      </c>
      <c r="G195" s="74" t="s">
        <v>328</v>
      </c>
      <c r="H195" s="74" t="s">
        <v>131</v>
      </c>
      <c r="I195" s="74" t="s">
        <v>102</v>
      </c>
      <c r="J195" s="209">
        <f>86+1.2-6.4</f>
        <v>80.8</v>
      </c>
    </row>
    <row r="196" spans="1:10" ht="18.75">
      <c r="A196" s="223"/>
      <c r="B196" s="213"/>
      <c r="C196" s="34" t="s">
        <v>113</v>
      </c>
      <c r="D196" s="82" t="s">
        <v>70</v>
      </c>
      <c r="E196" s="20" t="s">
        <v>45</v>
      </c>
      <c r="F196" s="56" t="s">
        <v>51</v>
      </c>
      <c r="G196" s="56" t="s">
        <v>153</v>
      </c>
      <c r="H196" s="24"/>
      <c r="I196" s="24"/>
      <c r="J196" s="125">
        <f>J197</f>
        <v>3426.4</v>
      </c>
    </row>
    <row r="197" spans="1:10" ht="18.75">
      <c r="A197" s="223"/>
      <c r="B197" s="213"/>
      <c r="C197" s="34" t="s">
        <v>114</v>
      </c>
      <c r="D197" s="82" t="s">
        <v>70</v>
      </c>
      <c r="E197" s="20" t="s">
        <v>45</v>
      </c>
      <c r="F197" s="56" t="s">
        <v>51</v>
      </c>
      <c r="G197" s="56" t="s">
        <v>154</v>
      </c>
      <c r="H197" s="20"/>
      <c r="I197" s="24"/>
      <c r="J197" s="125">
        <f>J198+J202+J204+J200</f>
        <v>3426.4</v>
      </c>
    </row>
    <row r="198" spans="1:10" ht="18.75">
      <c r="A198" s="223"/>
      <c r="B198" s="213"/>
      <c r="C198" s="58" t="s">
        <v>269</v>
      </c>
      <c r="D198" s="78" t="s">
        <v>70</v>
      </c>
      <c r="E198" s="27" t="s">
        <v>45</v>
      </c>
      <c r="F198" s="53" t="s">
        <v>51</v>
      </c>
      <c r="G198" s="53" t="s">
        <v>199</v>
      </c>
      <c r="H198" s="27"/>
      <c r="I198" s="77"/>
      <c r="J198" s="129">
        <f>J199</f>
        <v>1654.9</v>
      </c>
    </row>
    <row r="199" spans="1:10" ht="36">
      <c r="A199" s="223"/>
      <c r="B199" s="213"/>
      <c r="C199" s="86" t="s">
        <v>133</v>
      </c>
      <c r="D199" s="74" t="s">
        <v>70</v>
      </c>
      <c r="E199" s="41" t="s">
        <v>45</v>
      </c>
      <c r="F199" s="41" t="s">
        <v>51</v>
      </c>
      <c r="G199" s="41" t="s">
        <v>199</v>
      </c>
      <c r="H199" s="41" t="s">
        <v>131</v>
      </c>
      <c r="I199" s="41" t="s">
        <v>27</v>
      </c>
      <c r="J199" s="130">
        <f>1796.5-15.6-200+74</f>
        <v>1654.9</v>
      </c>
    </row>
    <row r="200" spans="1:10" ht="18.75">
      <c r="A200" s="223"/>
      <c r="B200" s="213"/>
      <c r="C200" s="58" t="s">
        <v>326</v>
      </c>
      <c r="D200" s="78" t="s">
        <v>70</v>
      </c>
      <c r="E200" s="27" t="s">
        <v>45</v>
      </c>
      <c r="F200" s="53" t="s">
        <v>51</v>
      </c>
      <c r="G200" s="53" t="s">
        <v>325</v>
      </c>
      <c r="H200" s="27"/>
      <c r="I200" s="77"/>
      <c r="J200" s="129">
        <f>J201</f>
        <v>113</v>
      </c>
    </row>
    <row r="201" spans="1:10" ht="36">
      <c r="A201" s="223"/>
      <c r="B201" s="213"/>
      <c r="C201" s="86" t="s">
        <v>133</v>
      </c>
      <c r="D201" s="74" t="s">
        <v>70</v>
      </c>
      <c r="E201" s="41" t="s">
        <v>45</v>
      </c>
      <c r="F201" s="41" t="s">
        <v>51</v>
      </c>
      <c r="G201" s="41" t="s">
        <v>325</v>
      </c>
      <c r="H201" s="41" t="s">
        <v>131</v>
      </c>
      <c r="I201" s="41" t="s">
        <v>27</v>
      </c>
      <c r="J201" s="130">
        <f>55+38+20</f>
        <v>113</v>
      </c>
    </row>
    <row r="202" spans="1:10" ht="18.75">
      <c r="A202" s="223"/>
      <c r="B202" s="213"/>
      <c r="C202" s="58" t="s">
        <v>270</v>
      </c>
      <c r="D202" s="78" t="s">
        <v>70</v>
      </c>
      <c r="E202" s="27" t="s">
        <v>45</v>
      </c>
      <c r="F202" s="27" t="s">
        <v>51</v>
      </c>
      <c r="G202" s="53" t="s">
        <v>200</v>
      </c>
      <c r="H202" s="38"/>
      <c r="I202" s="38"/>
      <c r="J202" s="129">
        <f>J203</f>
        <v>683.9000000000001</v>
      </c>
    </row>
    <row r="203" spans="1:10" ht="36">
      <c r="A203" s="223"/>
      <c r="B203" s="213"/>
      <c r="C203" s="86" t="s">
        <v>133</v>
      </c>
      <c r="D203" s="74" t="s">
        <v>70</v>
      </c>
      <c r="E203" s="41" t="s">
        <v>45</v>
      </c>
      <c r="F203" s="41" t="s">
        <v>51</v>
      </c>
      <c r="G203" s="41" t="s">
        <v>200</v>
      </c>
      <c r="H203" s="41" t="s">
        <v>131</v>
      </c>
      <c r="I203" s="41" t="s">
        <v>27</v>
      </c>
      <c r="J203" s="130">
        <f>666.2+15+2.6+0.1</f>
        <v>683.9000000000001</v>
      </c>
    </row>
    <row r="204" spans="1:13" ht="18.75">
      <c r="A204" s="223"/>
      <c r="B204" s="213"/>
      <c r="C204" s="58" t="s">
        <v>271</v>
      </c>
      <c r="D204" s="78" t="s">
        <v>70</v>
      </c>
      <c r="E204" s="27" t="s">
        <v>45</v>
      </c>
      <c r="F204" s="27" t="s">
        <v>51</v>
      </c>
      <c r="G204" s="53" t="s">
        <v>201</v>
      </c>
      <c r="H204" s="38"/>
      <c r="I204" s="77"/>
      <c r="J204" s="129">
        <f>J205</f>
        <v>974.6</v>
      </c>
      <c r="M204" s="180"/>
    </row>
    <row r="205" spans="1:10" ht="36">
      <c r="A205" s="223"/>
      <c r="B205" s="213"/>
      <c r="C205" s="62" t="s">
        <v>133</v>
      </c>
      <c r="D205" s="55" t="s">
        <v>70</v>
      </c>
      <c r="E205" s="31" t="s">
        <v>45</v>
      </c>
      <c r="F205" s="31" t="s">
        <v>51</v>
      </c>
      <c r="G205" s="31" t="s">
        <v>201</v>
      </c>
      <c r="H205" s="31" t="s">
        <v>131</v>
      </c>
      <c r="I205" s="55" t="s">
        <v>27</v>
      </c>
      <c r="J205" s="126">
        <v>974.6</v>
      </c>
    </row>
    <row r="206" spans="1:10" ht="18.75">
      <c r="A206" s="223"/>
      <c r="B206" s="213"/>
      <c r="C206" s="19" t="s">
        <v>72</v>
      </c>
      <c r="D206" s="17" t="s">
        <v>70</v>
      </c>
      <c r="E206" s="97" t="s">
        <v>74</v>
      </c>
      <c r="F206" s="49"/>
      <c r="G206" s="49"/>
      <c r="H206" s="49"/>
      <c r="I206" s="90"/>
      <c r="J206" s="131">
        <f>J207+J212</f>
        <v>33.3</v>
      </c>
    </row>
    <row r="207" spans="1:10" ht="18.75">
      <c r="A207" s="223"/>
      <c r="B207" s="213"/>
      <c r="C207" s="19" t="s">
        <v>73</v>
      </c>
      <c r="D207" s="20" t="s">
        <v>70</v>
      </c>
      <c r="E207" s="97" t="s">
        <v>74</v>
      </c>
      <c r="F207" s="97" t="s">
        <v>75</v>
      </c>
      <c r="G207" s="49"/>
      <c r="H207" s="49"/>
      <c r="I207" s="90"/>
      <c r="J207" s="131">
        <f>J208</f>
        <v>10</v>
      </c>
    </row>
    <row r="208" spans="1:10" ht="18.75">
      <c r="A208" s="223"/>
      <c r="B208" s="213"/>
      <c r="C208" s="132" t="s">
        <v>113</v>
      </c>
      <c r="D208" s="20" t="s">
        <v>70</v>
      </c>
      <c r="E208" s="56" t="s">
        <v>74</v>
      </c>
      <c r="F208" s="56" t="s">
        <v>75</v>
      </c>
      <c r="G208" s="20" t="s">
        <v>153</v>
      </c>
      <c r="H208" s="20"/>
      <c r="I208" s="90"/>
      <c r="J208" s="117">
        <f>J209</f>
        <v>10</v>
      </c>
    </row>
    <row r="209" spans="1:10" ht="18.75">
      <c r="A209" s="223"/>
      <c r="B209" s="213"/>
      <c r="C209" s="133" t="s">
        <v>114</v>
      </c>
      <c r="D209" s="20" t="s">
        <v>70</v>
      </c>
      <c r="E209" s="56" t="s">
        <v>74</v>
      </c>
      <c r="F209" s="56" t="s">
        <v>75</v>
      </c>
      <c r="G209" s="20" t="s">
        <v>154</v>
      </c>
      <c r="H209" s="20"/>
      <c r="I209" s="84"/>
      <c r="J209" s="117">
        <f>J210</f>
        <v>10</v>
      </c>
    </row>
    <row r="210" spans="1:10" ht="56.25">
      <c r="A210" s="223"/>
      <c r="B210" s="213"/>
      <c r="C210" s="76" t="s">
        <v>272</v>
      </c>
      <c r="D210" s="78" t="s">
        <v>70</v>
      </c>
      <c r="E210" s="53" t="s">
        <v>74</v>
      </c>
      <c r="F210" s="53" t="s">
        <v>75</v>
      </c>
      <c r="G210" s="27" t="s">
        <v>202</v>
      </c>
      <c r="H210" s="27"/>
      <c r="I210" s="77"/>
      <c r="J210" s="85">
        <f>J211</f>
        <v>10</v>
      </c>
    </row>
    <row r="211" spans="1:10" ht="36">
      <c r="A211" s="223"/>
      <c r="B211" s="213"/>
      <c r="C211" s="62" t="s">
        <v>133</v>
      </c>
      <c r="D211" s="55" t="s">
        <v>70</v>
      </c>
      <c r="E211" s="31" t="s">
        <v>74</v>
      </c>
      <c r="F211" s="31" t="s">
        <v>75</v>
      </c>
      <c r="G211" s="31" t="s">
        <v>202</v>
      </c>
      <c r="H211" s="31" t="s">
        <v>131</v>
      </c>
      <c r="I211" s="55" t="s">
        <v>27</v>
      </c>
      <c r="J211" s="44">
        <f>20-10</f>
        <v>10</v>
      </c>
    </row>
    <row r="212" spans="1:10" ht="18.75">
      <c r="A212" s="223"/>
      <c r="B212" s="213"/>
      <c r="C212" s="19" t="s">
        <v>85</v>
      </c>
      <c r="D212" s="57" t="s">
        <v>70</v>
      </c>
      <c r="E212" s="97" t="s">
        <v>74</v>
      </c>
      <c r="F212" s="97" t="s">
        <v>84</v>
      </c>
      <c r="G212" s="49"/>
      <c r="H212" s="49"/>
      <c r="I212" s="49"/>
      <c r="J212" s="134">
        <f>J213</f>
        <v>23.3</v>
      </c>
    </row>
    <row r="213" spans="1:10" ht="18.75">
      <c r="A213" s="223"/>
      <c r="B213" s="213"/>
      <c r="C213" s="65" t="s">
        <v>113</v>
      </c>
      <c r="D213" s="57" t="s">
        <v>70</v>
      </c>
      <c r="E213" s="20" t="s">
        <v>74</v>
      </c>
      <c r="F213" s="20" t="s">
        <v>84</v>
      </c>
      <c r="G213" s="20" t="s">
        <v>153</v>
      </c>
      <c r="H213" s="24"/>
      <c r="I213" s="49"/>
      <c r="J213" s="98">
        <f>J214</f>
        <v>23.3</v>
      </c>
    </row>
    <row r="214" spans="1:10" ht="18.75">
      <c r="A214" s="223"/>
      <c r="B214" s="213"/>
      <c r="C214" s="34" t="s">
        <v>114</v>
      </c>
      <c r="D214" s="82" t="s">
        <v>70</v>
      </c>
      <c r="E214" s="20" t="s">
        <v>74</v>
      </c>
      <c r="F214" s="20" t="s">
        <v>84</v>
      </c>
      <c r="G214" s="20" t="s">
        <v>154</v>
      </c>
      <c r="H214" s="20"/>
      <c r="I214" s="24"/>
      <c r="J214" s="135">
        <f>J215</f>
        <v>23.3</v>
      </c>
    </row>
    <row r="215" spans="1:10" ht="37.5">
      <c r="A215" s="223"/>
      <c r="B215" s="213"/>
      <c r="C215" s="58" t="s">
        <v>273</v>
      </c>
      <c r="D215" s="78" t="s">
        <v>70</v>
      </c>
      <c r="E215" s="27" t="s">
        <v>74</v>
      </c>
      <c r="F215" s="27" t="s">
        <v>84</v>
      </c>
      <c r="G215" s="27" t="s">
        <v>203</v>
      </c>
      <c r="H215" s="27"/>
      <c r="I215" s="38"/>
      <c r="J215" s="100">
        <f>J216</f>
        <v>23.3</v>
      </c>
    </row>
    <row r="216" spans="1:10" ht="18.75">
      <c r="A216" s="223"/>
      <c r="B216" s="213"/>
      <c r="C216" s="124" t="s">
        <v>115</v>
      </c>
      <c r="D216" s="31" t="s">
        <v>70</v>
      </c>
      <c r="E216" s="31" t="s">
        <v>74</v>
      </c>
      <c r="F216" s="31" t="s">
        <v>84</v>
      </c>
      <c r="G216" s="31" t="s">
        <v>203</v>
      </c>
      <c r="H216" s="31" t="s">
        <v>88</v>
      </c>
      <c r="I216" s="31" t="s">
        <v>59</v>
      </c>
      <c r="J216" s="136">
        <v>23.3</v>
      </c>
    </row>
    <row r="217" spans="1:10" ht="18.75">
      <c r="A217" s="223"/>
      <c r="B217" s="213"/>
      <c r="C217" s="137" t="s">
        <v>126</v>
      </c>
      <c r="D217" s="111" t="s">
        <v>70</v>
      </c>
      <c r="E217" s="20" t="s">
        <v>52</v>
      </c>
      <c r="F217" s="56"/>
      <c r="G217" s="56"/>
      <c r="H217" s="56"/>
      <c r="I217" s="24"/>
      <c r="J217" s="125">
        <f>J218+J236</f>
        <v>4605.499999999999</v>
      </c>
    </row>
    <row r="218" spans="1:10" ht="18.75">
      <c r="A218" s="223"/>
      <c r="B218" s="213"/>
      <c r="C218" s="22" t="s">
        <v>61</v>
      </c>
      <c r="D218" s="17" t="s">
        <v>70</v>
      </c>
      <c r="E218" s="20" t="s">
        <v>52</v>
      </c>
      <c r="F218" s="20" t="s">
        <v>62</v>
      </c>
      <c r="G218" s="20"/>
      <c r="H218" s="56"/>
      <c r="I218" s="24"/>
      <c r="J218" s="129">
        <f>J219+J232</f>
        <v>4406.799999999999</v>
      </c>
    </row>
    <row r="219" spans="1:10" ht="37.5">
      <c r="A219" s="223"/>
      <c r="B219" s="213"/>
      <c r="C219" s="22" t="s">
        <v>125</v>
      </c>
      <c r="D219" s="20" t="s">
        <v>70</v>
      </c>
      <c r="E219" s="20" t="s">
        <v>52</v>
      </c>
      <c r="F219" s="20" t="s">
        <v>62</v>
      </c>
      <c r="G219" s="20" t="s">
        <v>204</v>
      </c>
      <c r="H219" s="56"/>
      <c r="I219" s="24"/>
      <c r="J219" s="129">
        <f>J220</f>
        <v>2760.3999999999996</v>
      </c>
    </row>
    <row r="220" spans="1:10" ht="21" customHeight="1">
      <c r="A220" s="223"/>
      <c r="B220" s="213"/>
      <c r="C220" s="34" t="s">
        <v>275</v>
      </c>
      <c r="D220" s="20" t="s">
        <v>70</v>
      </c>
      <c r="E220" s="20" t="s">
        <v>52</v>
      </c>
      <c r="F220" s="20" t="s">
        <v>62</v>
      </c>
      <c r="G220" s="20" t="s">
        <v>279</v>
      </c>
      <c r="H220" s="56"/>
      <c r="I220" s="24"/>
      <c r="J220" s="125">
        <f>J221+J228</f>
        <v>2760.3999999999996</v>
      </c>
    </row>
    <row r="221" spans="1:10" ht="45" customHeight="1">
      <c r="A221" s="223"/>
      <c r="B221" s="213"/>
      <c r="C221" s="194" t="s">
        <v>289</v>
      </c>
      <c r="D221" s="20" t="s">
        <v>70</v>
      </c>
      <c r="E221" s="20" t="s">
        <v>52</v>
      </c>
      <c r="F221" s="20" t="s">
        <v>62</v>
      </c>
      <c r="G221" s="20" t="s">
        <v>205</v>
      </c>
      <c r="H221" s="47"/>
      <c r="I221" s="103"/>
      <c r="J221" s="202">
        <f>J222+J226+J230</f>
        <v>2548.2</v>
      </c>
    </row>
    <row r="222" spans="1:10" ht="25.5" customHeight="1">
      <c r="A222" s="223"/>
      <c r="B222" s="213"/>
      <c r="C222" s="95" t="s">
        <v>288</v>
      </c>
      <c r="D222" s="78" t="s">
        <v>70</v>
      </c>
      <c r="E222" s="53" t="s">
        <v>52</v>
      </c>
      <c r="F222" s="27" t="s">
        <v>62</v>
      </c>
      <c r="G222" s="27" t="s">
        <v>206</v>
      </c>
      <c r="H222" s="38"/>
      <c r="I222" s="38"/>
      <c r="J222" s="129">
        <f>J223+J224+J225</f>
        <v>2442.2</v>
      </c>
    </row>
    <row r="223" spans="1:10" ht="18.75">
      <c r="A223" s="223"/>
      <c r="B223" s="213"/>
      <c r="C223" s="86" t="s">
        <v>138</v>
      </c>
      <c r="D223" s="74" t="s">
        <v>70</v>
      </c>
      <c r="E223" s="41" t="s">
        <v>52</v>
      </c>
      <c r="F223" s="41" t="s">
        <v>62</v>
      </c>
      <c r="G223" s="41" t="s">
        <v>207</v>
      </c>
      <c r="H223" s="41" t="s">
        <v>137</v>
      </c>
      <c r="I223" s="41" t="s">
        <v>27</v>
      </c>
      <c r="J223" s="130">
        <f>2037.6+3</f>
        <v>2040.6</v>
      </c>
    </row>
    <row r="224" spans="1:10" ht="36">
      <c r="A224" s="223"/>
      <c r="B224" s="213"/>
      <c r="C224" s="86" t="s">
        <v>133</v>
      </c>
      <c r="D224" s="41" t="s">
        <v>70</v>
      </c>
      <c r="E224" s="41" t="s">
        <v>52</v>
      </c>
      <c r="F224" s="41" t="s">
        <v>62</v>
      </c>
      <c r="G224" s="41" t="s">
        <v>207</v>
      </c>
      <c r="H224" s="41" t="s">
        <v>131</v>
      </c>
      <c r="I224" s="41" t="s">
        <v>27</v>
      </c>
      <c r="J224" s="130">
        <v>400.6</v>
      </c>
    </row>
    <row r="225" spans="1:10" ht="18.75">
      <c r="A225" s="223"/>
      <c r="B225" s="213"/>
      <c r="C225" s="124" t="s">
        <v>134</v>
      </c>
      <c r="D225" s="31" t="s">
        <v>70</v>
      </c>
      <c r="E225" s="31" t="s">
        <v>52</v>
      </c>
      <c r="F225" s="31" t="s">
        <v>62</v>
      </c>
      <c r="G225" s="31" t="s">
        <v>207</v>
      </c>
      <c r="H225" s="31" t="s">
        <v>132</v>
      </c>
      <c r="I225" s="31" t="s">
        <v>27</v>
      </c>
      <c r="J225" s="126">
        <v>1</v>
      </c>
    </row>
    <row r="226" spans="1:10" ht="39" customHeight="1">
      <c r="A226" s="223"/>
      <c r="B226" s="213"/>
      <c r="C226" s="95" t="s">
        <v>301</v>
      </c>
      <c r="D226" s="78" t="s">
        <v>70</v>
      </c>
      <c r="E226" s="53" t="s">
        <v>52</v>
      </c>
      <c r="F226" s="27" t="s">
        <v>62</v>
      </c>
      <c r="G226" s="27" t="s">
        <v>208</v>
      </c>
      <c r="H226" s="53"/>
      <c r="I226" s="38"/>
      <c r="J226" s="129">
        <f>J227</f>
        <v>106</v>
      </c>
    </row>
    <row r="227" spans="1:10" ht="36.75" customHeight="1">
      <c r="A227" s="223"/>
      <c r="B227" s="213"/>
      <c r="C227" s="40" t="s">
        <v>133</v>
      </c>
      <c r="D227" s="74" t="s">
        <v>70</v>
      </c>
      <c r="E227" s="41" t="s">
        <v>52</v>
      </c>
      <c r="F227" s="41" t="s">
        <v>62</v>
      </c>
      <c r="G227" s="41" t="s">
        <v>208</v>
      </c>
      <c r="H227" s="41" t="s">
        <v>131</v>
      </c>
      <c r="I227" s="41" t="s">
        <v>27</v>
      </c>
      <c r="J227" s="130">
        <v>106</v>
      </c>
    </row>
    <row r="228" spans="1:10" ht="36.75" customHeight="1">
      <c r="A228" s="223"/>
      <c r="B228" s="213"/>
      <c r="C228" s="95" t="s">
        <v>337</v>
      </c>
      <c r="D228" s="78" t="s">
        <v>70</v>
      </c>
      <c r="E228" s="53" t="s">
        <v>52</v>
      </c>
      <c r="F228" s="27" t="s">
        <v>62</v>
      </c>
      <c r="G228" s="27" t="s">
        <v>336</v>
      </c>
      <c r="H228" s="53"/>
      <c r="I228" s="38"/>
      <c r="J228" s="129">
        <f>J229</f>
        <v>212.2</v>
      </c>
    </row>
    <row r="229" spans="1:10" ht="36.75" customHeight="1">
      <c r="A229" s="223"/>
      <c r="B229" s="213"/>
      <c r="C229" s="40" t="s">
        <v>138</v>
      </c>
      <c r="D229" s="74" t="s">
        <v>70</v>
      </c>
      <c r="E229" s="41" t="s">
        <v>52</v>
      </c>
      <c r="F229" s="41" t="s">
        <v>62</v>
      </c>
      <c r="G229" s="41" t="s">
        <v>336</v>
      </c>
      <c r="H229" s="41" t="s">
        <v>137</v>
      </c>
      <c r="I229" s="41" t="s">
        <v>335</v>
      </c>
      <c r="J229" s="130">
        <v>212.2</v>
      </c>
    </row>
    <row r="230" spans="1:10" ht="27" customHeight="1">
      <c r="A230" s="223"/>
      <c r="B230" s="213"/>
      <c r="C230" s="95" t="s">
        <v>330</v>
      </c>
      <c r="D230" s="78" t="s">
        <v>70</v>
      </c>
      <c r="E230" s="53" t="s">
        <v>52</v>
      </c>
      <c r="F230" s="27" t="s">
        <v>62</v>
      </c>
      <c r="G230" s="27" t="s">
        <v>327</v>
      </c>
      <c r="H230" s="53"/>
      <c r="I230" s="38"/>
      <c r="J230" s="129">
        <f>J231</f>
        <v>0</v>
      </c>
    </row>
    <row r="231" spans="1:10" ht="36.75" customHeight="1">
      <c r="A231" s="223"/>
      <c r="B231" s="213"/>
      <c r="C231" s="62" t="s">
        <v>133</v>
      </c>
      <c r="D231" s="55" t="s">
        <v>70</v>
      </c>
      <c r="E231" s="31" t="s">
        <v>52</v>
      </c>
      <c r="F231" s="31" t="s">
        <v>62</v>
      </c>
      <c r="G231" s="31" t="s">
        <v>327</v>
      </c>
      <c r="H231" s="31" t="s">
        <v>131</v>
      </c>
      <c r="I231" s="31" t="s">
        <v>102</v>
      </c>
      <c r="J231" s="126">
        <v>0</v>
      </c>
    </row>
    <row r="232" spans="1:10" ht="36.75" customHeight="1">
      <c r="A232" s="223"/>
      <c r="B232" s="213"/>
      <c r="C232" s="65" t="s">
        <v>113</v>
      </c>
      <c r="D232" s="57" t="s">
        <v>70</v>
      </c>
      <c r="E232" s="17" t="s">
        <v>52</v>
      </c>
      <c r="F232" s="17" t="s">
        <v>62</v>
      </c>
      <c r="G232" s="17" t="s">
        <v>153</v>
      </c>
      <c r="H232" s="49"/>
      <c r="I232" s="49"/>
      <c r="J232" s="141">
        <f>J233</f>
        <v>1646.4</v>
      </c>
    </row>
    <row r="233" spans="1:10" ht="36.75" customHeight="1">
      <c r="A233" s="223"/>
      <c r="B233" s="213"/>
      <c r="C233" s="22" t="s">
        <v>114</v>
      </c>
      <c r="D233" s="57" t="s">
        <v>70</v>
      </c>
      <c r="E233" s="20" t="s">
        <v>52</v>
      </c>
      <c r="F233" s="20" t="s">
        <v>62</v>
      </c>
      <c r="G233" s="20" t="s">
        <v>154</v>
      </c>
      <c r="H233" s="20"/>
      <c r="I233" s="49"/>
      <c r="J233" s="142">
        <f>J234</f>
        <v>1646.4</v>
      </c>
    </row>
    <row r="234" spans="1:10" ht="64.5" customHeight="1">
      <c r="A234" s="223"/>
      <c r="B234" s="213"/>
      <c r="C234" s="95" t="s">
        <v>340</v>
      </c>
      <c r="D234" s="78" t="s">
        <v>70</v>
      </c>
      <c r="E234" s="53" t="s">
        <v>52</v>
      </c>
      <c r="F234" s="27" t="s">
        <v>62</v>
      </c>
      <c r="G234" s="27" t="s">
        <v>338</v>
      </c>
      <c r="H234" s="38"/>
      <c r="I234" s="38"/>
      <c r="J234" s="129">
        <f>J235</f>
        <v>1646.4</v>
      </c>
    </row>
    <row r="235" spans="1:10" ht="36.75" customHeight="1">
      <c r="A235" s="223"/>
      <c r="B235" s="213"/>
      <c r="C235" s="62" t="s">
        <v>133</v>
      </c>
      <c r="D235" s="55" t="s">
        <v>70</v>
      </c>
      <c r="E235" s="31" t="s">
        <v>52</v>
      </c>
      <c r="F235" s="31" t="s">
        <v>62</v>
      </c>
      <c r="G235" s="31" t="s">
        <v>338</v>
      </c>
      <c r="H235" s="31" t="s">
        <v>131</v>
      </c>
      <c r="I235" s="31" t="s">
        <v>339</v>
      </c>
      <c r="J235" s="126">
        <v>1646.4</v>
      </c>
    </row>
    <row r="236" spans="1:10" ht="18.75">
      <c r="A236" s="223"/>
      <c r="B236" s="213"/>
      <c r="C236" s="19" t="s">
        <v>79</v>
      </c>
      <c r="D236" s="57" t="s">
        <v>70</v>
      </c>
      <c r="E236" s="92" t="s">
        <v>52</v>
      </c>
      <c r="F236" s="32" t="s">
        <v>80</v>
      </c>
      <c r="G236" s="17"/>
      <c r="H236" s="66"/>
      <c r="I236" s="49"/>
      <c r="J236" s="138">
        <f>J243+J248+J237</f>
        <v>198.7</v>
      </c>
    </row>
    <row r="237" spans="1:10" ht="37.5">
      <c r="A237" s="223"/>
      <c r="B237" s="213"/>
      <c r="C237" s="34" t="s">
        <v>119</v>
      </c>
      <c r="D237" s="82" t="s">
        <v>70</v>
      </c>
      <c r="E237" s="20" t="s">
        <v>52</v>
      </c>
      <c r="F237" s="20" t="s">
        <v>80</v>
      </c>
      <c r="G237" s="20" t="s">
        <v>185</v>
      </c>
      <c r="H237" s="24"/>
      <c r="I237" s="24"/>
      <c r="J237" s="23">
        <f>J238</f>
        <v>0</v>
      </c>
    </row>
    <row r="238" spans="1:10" ht="18.75">
      <c r="A238" s="223"/>
      <c r="B238" s="213"/>
      <c r="C238" s="194" t="s">
        <v>256</v>
      </c>
      <c r="D238" s="82" t="s">
        <v>70</v>
      </c>
      <c r="E238" s="20" t="s">
        <v>52</v>
      </c>
      <c r="F238" s="20" t="s">
        <v>80</v>
      </c>
      <c r="G238" s="20" t="s">
        <v>257</v>
      </c>
      <c r="H238" s="103"/>
      <c r="I238" s="103"/>
      <c r="J238" s="188">
        <f>J239+J241</f>
        <v>0</v>
      </c>
    </row>
    <row r="239" spans="1:10" ht="37.5">
      <c r="A239" s="223"/>
      <c r="B239" s="213"/>
      <c r="C239" s="58" t="s">
        <v>290</v>
      </c>
      <c r="D239" s="78" t="s">
        <v>70</v>
      </c>
      <c r="E239" s="27" t="s">
        <v>52</v>
      </c>
      <c r="F239" s="27" t="s">
        <v>80</v>
      </c>
      <c r="G239" s="27" t="s">
        <v>281</v>
      </c>
      <c r="H239" s="38"/>
      <c r="I239" s="38"/>
      <c r="J239" s="29">
        <f>J240</f>
        <v>0</v>
      </c>
    </row>
    <row r="240" spans="1:10" ht="36">
      <c r="A240" s="223"/>
      <c r="B240" s="213"/>
      <c r="C240" s="62" t="s">
        <v>133</v>
      </c>
      <c r="D240" s="55" t="s">
        <v>70</v>
      </c>
      <c r="E240" s="31" t="s">
        <v>52</v>
      </c>
      <c r="F240" s="31" t="s">
        <v>80</v>
      </c>
      <c r="G240" s="31" t="s">
        <v>281</v>
      </c>
      <c r="H240" s="31" t="s">
        <v>131</v>
      </c>
      <c r="I240" s="31" t="s">
        <v>102</v>
      </c>
      <c r="J240" s="33">
        <v>0</v>
      </c>
    </row>
    <row r="241" spans="1:10" ht="75">
      <c r="A241" s="223"/>
      <c r="B241" s="213"/>
      <c r="C241" s="58" t="s">
        <v>320</v>
      </c>
      <c r="D241" s="78" t="s">
        <v>70</v>
      </c>
      <c r="E241" s="27" t="s">
        <v>52</v>
      </c>
      <c r="F241" s="27" t="s">
        <v>80</v>
      </c>
      <c r="G241" s="27" t="s">
        <v>319</v>
      </c>
      <c r="H241" s="38"/>
      <c r="I241" s="38"/>
      <c r="J241" s="29">
        <f>J242</f>
        <v>0</v>
      </c>
    </row>
    <row r="242" spans="1:10" ht="36">
      <c r="A242" s="223"/>
      <c r="B242" s="213"/>
      <c r="C242" s="62" t="s">
        <v>133</v>
      </c>
      <c r="D242" s="55" t="s">
        <v>70</v>
      </c>
      <c r="E242" s="31" t="s">
        <v>52</v>
      </c>
      <c r="F242" s="31" t="s">
        <v>80</v>
      </c>
      <c r="G242" s="31" t="s">
        <v>319</v>
      </c>
      <c r="H242" s="31" t="s">
        <v>131</v>
      </c>
      <c r="I242" s="31" t="s">
        <v>102</v>
      </c>
      <c r="J242" s="33">
        <v>0</v>
      </c>
    </row>
    <row r="243" spans="1:10" ht="37.5">
      <c r="A243" s="223"/>
      <c r="B243" s="213"/>
      <c r="C243" s="22" t="s">
        <v>125</v>
      </c>
      <c r="D243" s="17" t="s">
        <v>70</v>
      </c>
      <c r="E243" s="20" t="s">
        <v>52</v>
      </c>
      <c r="F243" s="20" t="s">
        <v>80</v>
      </c>
      <c r="G243" s="20" t="s">
        <v>204</v>
      </c>
      <c r="H243" s="24"/>
      <c r="I243" s="49"/>
      <c r="J243" s="139">
        <f>J244</f>
        <v>160</v>
      </c>
    </row>
    <row r="244" spans="1:10" ht="24" customHeight="1">
      <c r="A244" s="223"/>
      <c r="B244" s="213"/>
      <c r="C244" s="22" t="s">
        <v>275</v>
      </c>
      <c r="D244" s="20" t="s">
        <v>70</v>
      </c>
      <c r="E244" s="20" t="s">
        <v>52</v>
      </c>
      <c r="F244" s="20" t="s">
        <v>80</v>
      </c>
      <c r="G244" s="20" t="s">
        <v>279</v>
      </c>
      <c r="H244" s="27"/>
      <c r="I244" s="24"/>
      <c r="J244" s="139">
        <f>J245</f>
        <v>160</v>
      </c>
    </row>
    <row r="245" spans="1:10" ht="24" customHeight="1">
      <c r="A245" s="223"/>
      <c r="B245" s="213"/>
      <c r="C245" s="199" t="s">
        <v>277</v>
      </c>
      <c r="D245" s="20" t="s">
        <v>70</v>
      </c>
      <c r="E245" s="20" t="s">
        <v>52</v>
      </c>
      <c r="F245" s="20" t="s">
        <v>80</v>
      </c>
      <c r="G245" s="20" t="s">
        <v>278</v>
      </c>
      <c r="H245" s="27"/>
      <c r="I245" s="103"/>
      <c r="J245" s="200">
        <f>J246</f>
        <v>160</v>
      </c>
    </row>
    <row r="246" spans="1:10" ht="18.75">
      <c r="A246" s="223"/>
      <c r="B246" s="213"/>
      <c r="C246" s="95" t="s">
        <v>276</v>
      </c>
      <c r="D246" s="27" t="s">
        <v>70</v>
      </c>
      <c r="E246" s="27" t="s">
        <v>52</v>
      </c>
      <c r="F246" s="53" t="s">
        <v>80</v>
      </c>
      <c r="G246" s="53" t="s">
        <v>209</v>
      </c>
      <c r="H246" s="53" t="s">
        <v>22</v>
      </c>
      <c r="I246" s="38"/>
      <c r="J246" s="140">
        <f>J247</f>
        <v>160</v>
      </c>
    </row>
    <row r="247" spans="1:10" ht="36">
      <c r="A247" s="223"/>
      <c r="B247" s="213"/>
      <c r="C247" s="62" t="s">
        <v>133</v>
      </c>
      <c r="D247" s="55" t="s">
        <v>70</v>
      </c>
      <c r="E247" s="31" t="s">
        <v>52</v>
      </c>
      <c r="F247" s="31" t="s">
        <v>80</v>
      </c>
      <c r="G247" s="31" t="s">
        <v>209</v>
      </c>
      <c r="H247" s="31" t="s">
        <v>131</v>
      </c>
      <c r="I247" s="31" t="s">
        <v>27</v>
      </c>
      <c r="J247" s="126">
        <v>160</v>
      </c>
    </row>
    <row r="248" spans="1:10" ht="18.75">
      <c r="A248" s="223"/>
      <c r="B248" s="213"/>
      <c r="C248" s="65" t="s">
        <v>113</v>
      </c>
      <c r="D248" s="57" t="s">
        <v>70</v>
      </c>
      <c r="E248" s="17" t="s">
        <v>52</v>
      </c>
      <c r="F248" s="17" t="s">
        <v>80</v>
      </c>
      <c r="G248" s="17" t="s">
        <v>153</v>
      </c>
      <c r="H248" s="49"/>
      <c r="I248" s="49"/>
      <c r="J248" s="141">
        <f>J249</f>
        <v>38.7</v>
      </c>
    </row>
    <row r="249" spans="1:10" ht="18.75">
      <c r="A249" s="223"/>
      <c r="B249" s="213"/>
      <c r="C249" s="22" t="s">
        <v>114</v>
      </c>
      <c r="D249" s="57" t="s">
        <v>70</v>
      </c>
      <c r="E249" s="20" t="s">
        <v>52</v>
      </c>
      <c r="F249" s="20" t="s">
        <v>80</v>
      </c>
      <c r="G249" s="20" t="s">
        <v>154</v>
      </c>
      <c r="H249" s="20"/>
      <c r="I249" s="49"/>
      <c r="J249" s="142">
        <f>J250</f>
        <v>38.7</v>
      </c>
    </row>
    <row r="250" spans="1:10" ht="56.25">
      <c r="A250" s="223"/>
      <c r="B250" s="213"/>
      <c r="C250" s="143" t="s">
        <v>280</v>
      </c>
      <c r="D250" s="78" t="s">
        <v>70</v>
      </c>
      <c r="E250" s="144" t="s">
        <v>52</v>
      </c>
      <c r="F250" s="144" t="s">
        <v>80</v>
      </c>
      <c r="G250" s="144" t="s">
        <v>210</v>
      </c>
      <c r="H250" s="144"/>
      <c r="I250" s="38"/>
      <c r="J250" s="145">
        <f>J251</f>
        <v>38.7</v>
      </c>
    </row>
    <row r="251" spans="1:10" ht="18.75">
      <c r="A251" s="223"/>
      <c r="B251" s="213"/>
      <c r="C251" s="146" t="s">
        <v>115</v>
      </c>
      <c r="D251" s="31" t="s">
        <v>70</v>
      </c>
      <c r="E251" s="147" t="s">
        <v>52</v>
      </c>
      <c r="F251" s="147" t="s">
        <v>80</v>
      </c>
      <c r="G251" s="147" t="s">
        <v>210</v>
      </c>
      <c r="H251" s="147" t="s">
        <v>88</v>
      </c>
      <c r="I251" s="31" t="s">
        <v>59</v>
      </c>
      <c r="J251" s="69">
        <v>38.7</v>
      </c>
    </row>
    <row r="252" spans="1:10" ht="18.75">
      <c r="A252" s="223"/>
      <c r="B252" s="213"/>
      <c r="C252" s="148" t="s">
        <v>54</v>
      </c>
      <c r="D252" s="20" t="s">
        <v>70</v>
      </c>
      <c r="E252" s="56" t="s">
        <v>55</v>
      </c>
      <c r="F252" s="20"/>
      <c r="G252" s="49"/>
      <c r="H252" s="49"/>
      <c r="I252" s="24"/>
      <c r="J252" s="98">
        <f>J253</f>
        <v>163.6</v>
      </c>
    </row>
    <row r="253" spans="1:10" ht="18.75">
      <c r="A253" s="223"/>
      <c r="B253" s="213"/>
      <c r="C253" s="149" t="s">
        <v>56</v>
      </c>
      <c r="D253" s="20" t="s">
        <v>70</v>
      </c>
      <c r="E253" s="108" t="s">
        <v>55</v>
      </c>
      <c r="F253" s="108" t="s">
        <v>57</v>
      </c>
      <c r="G253" s="108"/>
      <c r="H253" s="66"/>
      <c r="I253" s="24"/>
      <c r="J253" s="150">
        <f>J254</f>
        <v>163.6</v>
      </c>
    </row>
    <row r="254" spans="1:10" ht="18.75">
      <c r="A254" s="223"/>
      <c r="B254" s="213"/>
      <c r="C254" s="22" t="s">
        <v>113</v>
      </c>
      <c r="D254" s="20" t="s">
        <v>70</v>
      </c>
      <c r="E254" s="20" t="s">
        <v>55</v>
      </c>
      <c r="F254" s="20" t="s">
        <v>57</v>
      </c>
      <c r="G254" s="20" t="s">
        <v>153</v>
      </c>
      <c r="H254" s="24"/>
      <c r="I254" s="24"/>
      <c r="J254" s="150">
        <f>J255</f>
        <v>163.6</v>
      </c>
    </row>
    <row r="255" spans="1:10" ht="18.75">
      <c r="A255" s="223"/>
      <c r="B255" s="213"/>
      <c r="C255" s="22" t="s">
        <v>114</v>
      </c>
      <c r="D255" s="20" t="s">
        <v>70</v>
      </c>
      <c r="E255" s="20" t="s">
        <v>55</v>
      </c>
      <c r="F255" s="20" t="s">
        <v>57</v>
      </c>
      <c r="G255" s="20" t="s">
        <v>154</v>
      </c>
      <c r="H255" s="20"/>
      <c r="I255" s="24"/>
      <c r="J255" s="150">
        <f>J256</f>
        <v>163.6</v>
      </c>
    </row>
    <row r="256" spans="1:10" ht="18.75">
      <c r="A256" s="223"/>
      <c r="B256" s="213"/>
      <c r="C256" s="75" t="s">
        <v>282</v>
      </c>
      <c r="D256" s="32" t="s">
        <v>70</v>
      </c>
      <c r="E256" s="27" t="s">
        <v>55</v>
      </c>
      <c r="F256" s="27" t="s">
        <v>57</v>
      </c>
      <c r="G256" s="27" t="s">
        <v>211</v>
      </c>
      <c r="H256" s="38"/>
      <c r="I256" s="38"/>
      <c r="J256" s="151">
        <f>J257</f>
        <v>163.6</v>
      </c>
    </row>
    <row r="257" spans="1:10" ht="27.75" customHeight="1">
      <c r="A257" s="223"/>
      <c r="B257" s="213"/>
      <c r="C257" s="152" t="s">
        <v>140</v>
      </c>
      <c r="D257" s="41" t="s">
        <v>70</v>
      </c>
      <c r="E257" s="41" t="s">
        <v>55</v>
      </c>
      <c r="F257" s="153" t="s">
        <v>57</v>
      </c>
      <c r="G257" s="153" t="s">
        <v>211</v>
      </c>
      <c r="H257" s="41" t="s">
        <v>139</v>
      </c>
      <c r="I257" s="41" t="s">
        <v>27</v>
      </c>
      <c r="J257" s="182">
        <f>109.1+54.5</f>
        <v>163.6</v>
      </c>
    </row>
    <row r="258" spans="1:10" ht="18.75">
      <c r="A258" s="223"/>
      <c r="B258" s="213"/>
      <c r="C258" s="60" t="s">
        <v>53</v>
      </c>
      <c r="D258" s="20" t="s">
        <v>70</v>
      </c>
      <c r="E258" s="27" t="s">
        <v>58</v>
      </c>
      <c r="F258" s="53"/>
      <c r="G258" s="53" t="s">
        <v>22</v>
      </c>
      <c r="H258" s="53" t="s">
        <v>22</v>
      </c>
      <c r="I258" s="24"/>
      <c r="J258" s="135">
        <f aca="true" t="shared" si="0" ref="J258:J263">J259</f>
        <v>20</v>
      </c>
    </row>
    <row r="259" spans="1:10" ht="18.75">
      <c r="A259" s="223"/>
      <c r="B259" s="213"/>
      <c r="C259" s="154" t="s">
        <v>121</v>
      </c>
      <c r="D259" s="20" t="s">
        <v>70</v>
      </c>
      <c r="E259" s="20" t="s">
        <v>58</v>
      </c>
      <c r="F259" s="20" t="s">
        <v>97</v>
      </c>
      <c r="G259" s="47"/>
      <c r="H259" s="47"/>
      <c r="I259" s="24"/>
      <c r="J259" s="135">
        <f t="shared" si="0"/>
        <v>20</v>
      </c>
    </row>
    <row r="260" spans="1:10" ht="37.5">
      <c r="A260" s="223"/>
      <c r="B260" s="213"/>
      <c r="C260" s="81" t="s">
        <v>125</v>
      </c>
      <c r="D260" s="20" t="s">
        <v>70</v>
      </c>
      <c r="E260" s="20" t="s">
        <v>58</v>
      </c>
      <c r="F260" s="20" t="s">
        <v>97</v>
      </c>
      <c r="G260" s="20" t="s">
        <v>204</v>
      </c>
      <c r="H260" s="56"/>
      <c r="I260" s="24"/>
      <c r="J260" s="135">
        <f t="shared" si="0"/>
        <v>20</v>
      </c>
    </row>
    <row r="261" spans="1:10" ht="37.5">
      <c r="A261" s="223"/>
      <c r="B261" s="213"/>
      <c r="C261" s="83" t="s">
        <v>283</v>
      </c>
      <c r="D261" s="20" t="s">
        <v>70</v>
      </c>
      <c r="E261" s="20" t="s">
        <v>58</v>
      </c>
      <c r="F261" s="20" t="s">
        <v>97</v>
      </c>
      <c r="G261" s="20" t="s">
        <v>284</v>
      </c>
      <c r="H261" s="24"/>
      <c r="I261" s="24"/>
      <c r="J261" s="135">
        <f t="shared" si="0"/>
        <v>20</v>
      </c>
    </row>
    <row r="262" spans="1:10" ht="37.5">
      <c r="A262" s="223"/>
      <c r="B262" s="213"/>
      <c r="C262" s="83" t="s">
        <v>286</v>
      </c>
      <c r="D262" s="20" t="s">
        <v>70</v>
      </c>
      <c r="E262" s="20" t="s">
        <v>58</v>
      </c>
      <c r="F262" s="20" t="s">
        <v>97</v>
      </c>
      <c r="G262" s="20" t="s">
        <v>212</v>
      </c>
      <c r="H262" s="103"/>
      <c r="I262" s="103"/>
      <c r="J262" s="201">
        <f t="shared" si="0"/>
        <v>20</v>
      </c>
    </row>
    <row r="263" spans="1:10" ht="38.25" customHeight="1">
      <c r="A263" s="223"/>
      <c r="B263" s="213"/>
      <c r="C263" s="107" t="s">
        <v>285</v>
      </c>
      <c r="D263" s="27" t="s">
        <v>70</v>
      </c>
      <c r="E263" s="27" t="s">
        <v>58</v>
      </c>
      <c r="F263" s="53" t="s">
        <v>97</v>
      </c>
      <c r="G263" s="53" t="s">
        <v>213</v>
      </c>
      <c r="H263" s="53" t="s">
        <v>22</v>
      </c>
      <c r="I263" s="38"/>
      <c r="J263" s="85">
        <f t="shared" si="0"/>
        <v>20</v>
      </c>
    </row>
    <row r="264" spans="1:10" ht="36">
      <c r="A264" s="223"/>
      <c r="B264" s="213"/>
      <c r="C264" s="62" t="s">
        <v>133</v>
      </c>
      <c r="D264" s="31" t="s">
        <v>70</v>
      </c>
      <c r="E264" s="31" t="s">
        <v>58</v>
      </c>
      <c r="F264" s="31" t="s">
        <v>97</v>
      </c>
      <c r="G264" s="31" t="s">
        <v>213</v>
      </c>
      <c r="H264" s="31" t="s">
        <v>131</v>
      </c>
      <c r="I264" s="31" t="s">
        <v>27</v>
      </c>
      <c r="J264" s="33">
        <f>35.5-15.5</f>
        <v>20</v>
      </c>
    </row>
    <row r="265" spans="1:10" ht="18.75">
      <c r="A265" s="223"/>
      <c r="B265" s="213"/>
      <c r="C265" s="22" t="s">
        <v>122</v>
      </c>
      <c r="D265" s="56" t="s">
        <v>70</v>
      </c>
      <c r="E265" s="20" t="s">
        <v>77</v>
      </c>
      <c r="F265" s="24"/>
      <c r="G265" s="24"/>
      <c r="H265" s="24"/>
      <c r="I265" s="49"/>
      <c r="J265" s="150">
        <f>J266</f>
        <v>30</v>
      </c>
    </row>
    <row r="266" spans="1:10" ht="18.75">
      <c r="A266" s="223"/>
      <c r="B266" s="213"/>
      <c r="C266" s="19" t="s">
        <v>76</v>
      </c>
      <c r="D266" s="17" t="s">
        <v>70</v>
      </c>
      <c r="E266" s="97" t="s">
        <v>77</v>
      </c>
      <c r="F266" s="17" t="s">
        <v>78</v>
      </c>
      <c r="G266" s="49"/>
      <c r="H266" s="49"/>
      <c r="I266" s="20"/>
      <c r="J266" s="150">
        <f>J267</f>
        <v>30</v>
      </c>
    </row>
    <row r="267" spans="1:10" ht="18.75">
      <c r="A267" s="223"/>
      <c r="B267" s="213"/>
      <c r="C267" s="34" t="s">
        <v>113</v>
      </c>
      <c r="D267" s="20" t="s">
        <v>70</v>
      </c>
      <c r="E267" s="56" t="s">
        <v>77</v>
      </c>
      <c r="F267" s="20" t="s">
        <v>78</v>
      </c>
      <c r="G267" s="20" t="s">
        <v>153</v>
      </c>
      <c r="H267" s="24" t="s">
        <v>22</v>
      </c>
      <c r="I267" s="20" t="s">
        <v>22</v>
      </c>
      <c r="J267" s="150">
        <f>J268</f>
        <v>30</v>
      </c>
    </row>
    <row r="268" spans="1:10" ht="18.75">
      <c r="A268" s="223"/>
      <c r="B268" s="213"/>
      <c r="C268" s="34" t="s">
        <v>114</v>
      </c>
      <c r="D268" s="20" t="s">
        <v>70</v>
      </c>
      <c r="E268" s="56" t="s">
        <v>77</v>
      </c>
      <c r="F268" s="20" t="s">
        <v>78</v>
      </c>
      <c r="G268" s="20" t="s">
        <v>154</v>
      </c>
      <c r="H268" s="24"/>
      <c r="I268" s="20"/>
      <c r="J268" s="150">
        <f>J269</f>
        <v>30</v>
      </c>
    </row>
    <row r="269" spans="1:10" ht="19.5" thickBot="1">
      <c r="A269" s="224"/>
      <c r="B269" s="213"/>
      <c r="C269" s="58" t="s">
        <v>287</v>
      </c>
      <c r="D269" s="27" t="s">
        <v>70</v>
      </c>
      <c r="E269" s="53" t="s">
        <v>77</v>
      </c>
      <c r="F269" s="27" t="s">
        <v>78</v>
      </c>
      <c r="G269" s="27" t="s">
        <v>214</v>
      </c>
      <c r="H269" s="38"/>
      <c r="I269" s="38"/>
      <c r="J269" s="151">
        <f>J270</f>
        <v>30</v>
      </c>
    </row>
    <row r="270" spans="1:10" ht="19.5" thickBot="1">
      <c r="A270" s="218"/>
      <c r="B270" s="213"/>
      <c r="C270" s="155" t="s">
        <v>93</v>
      </c>
      <c r="D270" s="28" t="s">
        <v>70</v>
      </c>
      <c r="E270" s="156" t="s">
        <v>77</v>
      </c>
      <c r="F270" s="156" t="s">
        <v>78</v>
      </c>
      <c r="G270" s="157" t="s">
        <v>214</v>
      </c>
      <c r="H270" s="157" t="s">
        <v>123</v>
      </c>
      <c r="I270" s="157" t="s">
        <v>27</v>
      </c>
      <c r="J270" s="158">
        <v>30</v>
      </c>
    </row>
    <row r="271" spans="1:10" ht="38.25" thickBot="1">
      <c r="A271" s="212" t="s">
        <v>63</v>
      </c>
      <c r="B271" s="214" t="s">
        <v>63</v>
      </c>
      <c r="C271" s="12" t="s">
        <v>99</v>
      </c>
      <c r="D271" s="13" t="s">
        <v>71</v>
      </c>
      <c r="E271" s="13"/>
      <c r="F271" s="159"/>
      <c r="G271" s="159"/>
      <c r="H271" s="159"/>
      <c r="I271" s="159"/>
      <c r="J271" s="14">
        <f>J272</f>
        <v>1169.6000000000001</v>
      </c>
    </row>
    <row r="272" spans="1:10" ht="18.75">
      <c r="A272" s="215"/>
      <c r="B272" s="216"/>
      <c r="C272" s="15" t="s">
        <v>23</v>
      </c>
      <c r="D272" s="17" t="s">
        <v>71</v>
      </c>
      <c r="E272" s="17" t="s">
        <v>24</v>
      </c>
      <c r="F272" s="17"/>
      <c r="G272" s="17" t="s">
        <v>22</v>
      </c>
      <c r="H272" s="17" t="s">
        <v>22</v>
      </c>
      <c r="I272" s="17" t="s">
        <v>22</v>
      </c>
      <c r="J272" s="18">
        <f>J273+J278</f>
        <v>1169.6000000000001</v>
      </c>
    </row>
    <row r="273" spans="1:10" ht="37.5">
      <c r="A273" s="215"/>
      <c r="B273" s="216"/>
      <c r="C273" s="75" t="s">
        <v>68</v>
      </c>
      <c r="D273" s="17" t="s">
        <v>71</v>
      </c>
      <c r="E273" s="160" t="s">
        <v>24</v>
      </c>
      <c r="F273" s="160" t="s">
        <v>69</v>
      </c>
      <c r="G273" s="161" t="s">
        <v>22</v>
      </c>
      <c r="H273" s="161" t="s">
        <v>22</v>
      </c>
      <c r="I273" s="17"/>
      <c r="J273" s="140">
        <f>J274</f>
        <v>1087.7</v>
      </c>
    </row>
    <row r="274" spans="1:10" ht="18.75">
      <c r="A274" s="215"/>
      <c r="B274" s="216"/>
      <c r="C274" s="22" t="s">
        <v>106</v>
      </c>
      <c r="D274" s="17" t="s">
        <v>71</v>
      </c>
      <c r="E274" s="162" t="s">
        <v>24</v>
      </c>
      <c r="F274" s="163" t="s">
        <v>69</v>
      </c>
      <c r="G274" s="20" t="s">
        <v>146</v>
      </c>
      <c r="H274" s="164" t="s">
        <v>22</v>
      </c>
      <c r="I274" s="17"/>
      <c r="J274" s="139">
        <f>J275</f>
        <v>1087.7</v>
      </c>
    </row>
    <row r="275" spans="1:10" ht="37.5" customHeight="1">
      <c r="A275" s="215"/>
      <c r="B275" s="216"/>
      <c r="C275" s="165" t="s">
        <v>124</v>
      </c>
      <c r="D275" s="20" t="s">
        <v>71</v>
      </c>
      <c r="E275" s="163" t="s">
        <v>24</v>
      </c>
      <c r="F275" s="163" t="s">
        <v>69</v>
      </c>
      <c r="G275" s="20" t="s">
        <v>215</v>
      </c>
      <c r="H275" s="164"/>
      <c r="I275" s="20"/>
      <c r="J275" s="139">
        <f>J276</f>
        <v>1087.7</v>
      </c>
    </row>
    <row r="276" spans="1:10" ht="55.5" customHeight="1">
      <c r="A276" s="215"/>
      <c r="B276" s="216"/>
      <c r="C276" s="76" t="s">
        <v>0</v>
      </c>
      <c r="D276" s="27" t="s">
        <v>71</v>
      </c>
      <c r="E276" s="166" t="s">
        <v>24</v>
      </c>
      <c r="F276" s="160" t="s">
        <v>69</v>
      </c>
      <c r="G276" s="27" t="s">
        <v>216</v>
      </c>
      <c r="H276" s="161"/>
      <c r="I276" s="38"/>
      <c r="J276" s="140">
        <f>J277</f>
        <v>1087.7</v>
      </c>
    </row>
    <row r="277" spans="1:10" ht="18">
      <c r="A277" s="215"/>
      <c r="B277" s="216"/>
      <c r="C277" s="59" t="s">
        <v>130</v>
      </c>
      <c r="D277" s="55" t="s">
        <v>71</v>
      </c>
      <c r="E277" s="167" t="s">
        <v>24</v>
      </c>
      <c r="F277" s="168" t="s">
        <v>69</v>
      </c>
      <c r="G277" s="31" t="s">
        <v>216</v>
      </c>
      <c r="H277" s="167" t="s">
        <v>129</v>
      </c>
      <c r="I277" s="31" t="s">
        <v>27</v>
      </c>
      <c r="J277" s="118">
        <v>1087.7</v>
      </c>
    </row>
    <row r="278" spans="1:10" ht="56.25">
      <c r="A278" s="215"/>
      <c r="B278" s="216"/>
      <c r="C278" s="169" t="s">
        <v>64</v>
      </c>
      <c r="D278" s="20" t="s">
        <v>71</v>
      </c>
      <c r="E278" s="53" t="s">
        <v>24</v>
      </c>
      <c r="F278" s="27" t="s">
        <v>65</v>
      </c>
      <c r="G278" s="53"/>
      <c r="H278" s="53"/>
      <c r="I278" s="20" t="s">
        <v>22</v>
      </c>
      <c r="J278" s="129">
        <f>J279+J285</f>
        <v>81.9</v>
      </c>
    </row>
    <row r="279" spans="1:10" ht="37.5">
      <c r="A279" s="215"/>
      <c r="B279" s="216"/>
      <c r="C279" s="83" t="s">
        <v>1</v>
      </c>
      <c r="D279" s="20" t="s">
        <v>71</v>
      </c>
      <c r="E279" s="20" t="s">
        <v>24</v>
      </c>
      <c r="F279" s="20" t="s">
        <v>65</v>
      </c>
      <c r="G279" s="20" t="s">
        <v>217</v>
      </c>
      <c r="H279" s="20"/>
      <c r="I279" s="24"/>
      <c r="J279" s="170">
        <f>J280</f>
        <v>54.50000000000001</v>
      </c>
    </row>
    <row r="280" spans="1:10" ht="56.25">
      <c r="A280" s="215"/>
      <c r="B280" s="216"/>
      <c r="C280" s="60" t="s">
        <v>2</v>
      </c>
      <c r="D280" s="78" t="s">
        <v>71</v>
      </c>
      <c r="E280" s="27" t="s">
        <v>24</v>
      </c>
      <c r="F280" s="27" t="s">
        <v>65</v>
      </c>
      <c r="G280" s="27" t="s">
        <v>218</v>
      </c>
      <c r="H280" s="27"/>
      <c r="I280" s="38"/>
      <c r="J280" s="61">
        <f>J281+J282+J283</f>
        <v>54.50000000000001</v>
      </c>
    </row>
    <row r="281" spans="1:10" ht="18">
      <c r="A281" s="215"/>
      <c r="B281" s="216"/>
      <c r="C281" s="86" t="s">
        <v>130</v>
      </c>
      <c r="D281" s="41" t="s">
        <v>71</v>
      </c>
      <c r="E281" s="41" t="s">
        <v>24</v>
      </c>
      <c r="F281" s="41" t="s">
        <v>65</v>
      </c>
      <c r="G281" s="41" t="s">
        <v>218</v>
      </c>
      <c r="H281" s="41" t="s">
        <v>129</v>
      </c>
      <c r="I281" s="41" t="s">
        <v>27</v>
      </c>
      <c r="J281" s="128">
        <f>3.9-3.9</f>
        <v>0</v>
      </c>
    </row>
    <row r="282" spans="1:10" ht="36">
      <c r="A282" s="215"/>
      <c r="B282" s="216"/>
      <c r="C282" s="86" t="s">
        <v>133</v>
      </c>
      <c r="D282" s="41" t="s">
        <v>71</v>
      </c>
      <c r="E282" s="41" t="s">
        <v>24</v>
      </c>
      <c r="F282" s="41" t="s">
        <v>65</v>
      </c>
      <c r="G282" s="41" t="s">
        <v>218</v>
      </c>
      <c r="H282" s="41" t="s">
        <v>131</v>
      </c>
      <c r="I282" s="41" t="s">
        <v>27</v>
      </c>
      <c r="J282" s="128">
        <f>62.2-0.3-8.4</f>
        <v>53.50000000000001</v>
      </c>
    </row>
    <row r="283" spans="1:10" ht="36.75" customHeight="1">
      <c r="A283" s="215"/>
      <c r="B283" s="216"/>
      <c r="C283" s="43" t="s">
        <v>134</v>
      </c>
      <c r="D283" s="55" t="s">
        <v>71</v>
      </c>
      <c r="E283" s="31" t="s">
        <v>24</v>
      </c>
      <c r="F283" s="31" t="s">
        <v>65</v>
      </c>
      <c r="G283" s="31" t="s">
        <v>218</v>
      </c>
      <c r="H283" s="31" t="s">
        <v>132</v>
      </c>
      <c r="I283" s="31" t="s">
        <v>27</v>
      </c>
      <c r="J283" s="112">
        <v>1</v>
      </c>
    </row>
    <row r="284" spans="1:10" ht="18.75">
      <c r="A284" s="215"/>
      <c r="B284" s="216"/>
      <c r="C284" s="81" t="s">
        <v>113</v>
      </c>
      <c r="D284" s="35" t="s">
        <v>71</v>
      </c>
      <c r="E284" s="20" t="s">
        <v>24</v>
      </c>
      <c r="F284" s="20" t="s">
        <v>65</v>
      </c>
      <c r="G284" s="20" t="s">
        <v>153</v>
      </c>
      <c r="H284" s="20"/>
      <c r="I284" s="24"/>
      <c r="J284" s="127">
        <f>J285</f>
        <v>27.4</v>
      </c>
    </row>
    <row r="285" spans="1:10" ht="18.75">
      <c r="A285" s="215"/>
      <c r="B285" s="216"/>
      <c r="C285" s="83" t="s">
        <v>3</v>
      </c>
      <c r="D285" s="35" t="s">
        <v>71</v>
      </c>
      <c r="E285" s="20" t="s">
        <v>24</v>
      </c>
      <c r="F285" s="20" t="s">
        <v>65</v>
      </c>
      <c r="G285" s="20" t="s">
        <v>154</v>
      </c>
      <c r="H285" s="20"/>
      <c r="I285" s="24"/>
      <c r="J285" s="170">
        <f>J286</f>
        <v>27.4</v>
      </c>
    </row>
    <row r="286" spans="1:10" ht="57" customHeight="1">
      <c r="A286" s="215"/>
      <c r="B286" s="216"/>
      <c r="C286" s="171" t="s">
        <v>291</v>
      </c>
      <c r="D286" s="78" t="s">
        <v>71</v>
      </c>
      <c r="E286" s="27" t="s">
        <v>24</v>
      </c>
      <c r="F286" s="27" t="s">
        <v>65</v>
      </c>
      <c r="G286" s="27" t="s">
        <v>219</v>
      </c>
      <c r="H286" s="27"/>
      <c r="I286" s="38"/>
      <c r="J286" s="61">
        <f>J287</f>
        <v>27.4</v>
      </c>
    </row>
    <row r="287" spans="1:10" ht="18.75" thickBot="1">
      <c r="A287" s="215"/>
      <c r="B287" s="216"/>
      <c r="C287" s="172" t="s">
        <v>115</v>
      </c>
      <c r="D287" s="28" t="s">
        <v>71</v>
      </c>
      <c r="E287" s="49" t="s">
        <v>24</v>
      </c>
      <c r="F287" s="49" t="s">
        <v>65</v>
      </c>
      <c r="G287" s="49" t="s">
        <v>219</v>
      </c>
      <c r="H287" s="49" t="s">
        <v>88</v>
      </c>
      <c r="I287" s="66" t="s">
        <v>94</v>
      </c>
      <c r="J287" s="173">
        <v>27.4</v>
      </c>
    </row>
    <row r="288" spans="1:11" ht="36.75" customHeight="1" thickBot="1">
      <c r="A288" s="225"/>
      <c r="B288" s="225"/>
      <c r="C288" s="174" t="s">
        <v>66</v>
      </c>
      <c r="D288" s="175"/>
      <c r="E288" s="175"/>
      <c r="F288" s="176"/>
      <c r="G288" s="176"/>
      <c r="H288" s="177"/>
      <c r="I288" s="175"/>
      <c r="J288" s="178">
        <f>J18+J271</f>
        <v>23465.399999999998</v>
      </c>
      <c r="K288" s="2"/>
    </row>
    <row r="294" ht="12.75">
      <c r="J294" s="179"/>
    </row>
  </sheetData>
  <sheetProtection/>
  <autoFilter ref="A17:K288"/>
  <mergeCells count="15">
    <mergeCell ref="A13:J13"/>
    <mergeCell ref="A19:A269"/>
    <mergeCell ref="A288:B288"/>
    <mergeCell ref="C7:J7"/>
    <mergeCell ref="C8:J8"/>
    <mergeCell ref="G9:J9"/>
    <mergeCell ref="G10:J10"/>
    <mergeCell ref="C11:J11"/>
    <mergeCell ref="A12:J12"/>
    <mergeCell ref="H1:J1"/>
    <mergeCell ref="C2:J2"/>
    <mergeCell ref="C3:J3"/>
    <mergeCell ref="C4:J4"/>
    <mergeCell ref="C5:J5"/>
    <mergeCell ref="H6:J6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22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2016-12-20T15:07:25Z</cp:lastPrinted>
  <dcterms:created xsi:type="dcterms:W3CDTF">2008-08-27T10:21:53Z</dcterms:created>
  <dcterms:modified xsi:type="dcterms:W3CDTF">2016-12-29T12:45:55Z</dcterms:modified>
  <cp:category/>
  <cp:version/>
  <cp:contentType/>
  <cp:contentStatus/>
</cp:coreProperties>
</file>