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3040" windowHeight="10350" activeTab="0"/>
  </bookViews>
  <sheets>
    <sheet name="VI" sheetId="1" r:id="rId1"/>
  </sheets>
  <definedNames>
    <definedName name="_xlnm._FilterDatabase" localSheetId="0" hidden="1">'VI'!$A$17:$I$276</definedName>
    <definedName name="_xlnm.Print_Titles" localSheetId="0">'VI'!$16:$17</definedName>
    <definedName name="_xlnm.Print_Area" localSheetId="0">'VI'!$A$1:$I$276</definedName>
  </definedNames>
  <calcPr fullCalcOnLoad="1"/>
</workbook>
</file>

<file path=xl/sharedStrings.xml><?xml version="1.0" encoding="utf-8"?>
<sst xmlns="http://schemas.openxmlformats.org/spreadsheetml/2006/main" count="1374" uniqueCount="308">
  <si>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</si>
  <si>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</si>
  <si>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</si>
  <si>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</si>
  <si>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</si>
  <si>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</si>
  <si>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</si>
  <si>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</si>
  <si>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</si>
  <si>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</si>
  <si>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Бюджетные ассигнования на год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</si>
  <si>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</si>
  <si>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</si>
  <si>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</si>
  <si>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</si>
  <si>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</si>
  <si>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</si>
  <si>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</si>
  <si>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</si>
  <si>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</si>
  <si>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</si>
  <si>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</si>
  <si>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</si>
  <si>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</si>
  <si>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</si>
  <si>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</si>
  <si>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</si>
  <si>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</si>
  <si>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</si>
  <si>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</si>
  <si>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</si>
  <si>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</si>
  <si>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</si>
  <si>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</si>
  <si>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</si>
  <si>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</si>
  <si>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</si>
  <si>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</si>
  <si>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</si>
  <si>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</si>
  <si>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</si>
  <si>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</si>
  <si>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</si>
  <si>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</si>
  <si>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</si>
  <si>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</si>
  <si>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540</t>
  </si>
  <si>
    <t>870</t>
  </si>
  <si>
    <t>Резервные средства</t>
  </si>
  <si>
    <t>810</t>
  </si>
  <si>
    <t>Обслуживание муниципального долга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</si>
  <si>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</si>
  <si>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</si>
  <si>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</si>
  <si>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</si>
  <si>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</si>
  <si>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</si>
  <si>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</si>
  <si>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</si>
  <si>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</si>
  <si>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</si>
  <si>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</si>
  <si>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</si>
  <si>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</si>
  <si>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</si>
  <si>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</si>
  <si>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</si>
  <si>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</si>
  <si>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</si>
  <si>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</si>
  <si>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</si>
  <si>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</si>
  <si>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</si>
  <si>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</si>
  <si>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</si>
  <si>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</si>
  <si>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</si>
  <si>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</si>
  <si>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</si>
  <si>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</si>
  <si>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</si>
  <si>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</si>
  <si>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</si>
  <si>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</si>
  <si>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</si>
  <si>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</si>
  <si>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</si>
  <si>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</si>
  <si>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</si>
  <si>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</si>
  <si>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</si>
  <si>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</si>
  <si>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</si>
  <si>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</si>
  <si>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</si>
  <si>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98 9 09 96040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</si>
  <si>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</si>
  <si>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</si>
  <si>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</si>
  <si>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</si>
  <si>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</si>
  <si>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</si>
  <si>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</si>
  <si>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</si>
  <si>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</si>
  <si>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</si>
  <si>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</si>
  <si>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</si>
  <si>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</si>
  <si>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</si>
  <si>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</si>
  <si>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</si>
  <si>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</si>
  <si>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98 9 09 13100</t>
  </si>
  <si>
    <t>15 3 01 00000</t>
  </si>
  <si>
    <t>15 3 01 13240</t>
  </si>
  <si>
    <t>16 0 00 00000</t>
  </si>
  <si>
    <t>16 1 00 00000</t>
  </si>
  <si>
    <t>16 1 01 14220</t>
  </si>
  <si>
    <t>16 1 01 70140</t>
  </si>
  <si>
    <t>16 1 01 95010</t>
  </si>
  <si>
    <t>18 0 00 00000</t>
  </si>
  <si>
    <t>82 0 00 00000</t>
  </si>
  <si>
    <t>82 0 01 06510</t>
  </si>
  <si>
    <t>98 9 09 10350</t>
  </si>
  <si>
    <t>98 9 09 15000</t>
  </si>
  <si>
    <t>98 9 09 15010</t>
  </si>
  <si>
    <t>17 0 00 00000</t>
  </si>
  <si>
    <t>98 9 09 06300</t>
  </si>
  <si>
    <t>98 9 09 15350</t>
  </si>
  <si>
    <t>98 9 09 10430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</si>
  <si>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</si>
  <si>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</si>
  <si>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</si>
  <si>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</si>
  <si>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</si>
  <si>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</si>
  <si>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</si>
  <si>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</si>
  <si>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</si>
  <si>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</si>
  <si>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</si>
  <si>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</si>
  <si>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</si>
  <si>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</si>
  <si>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</si>
  <si>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</si>
  <si>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</si>
  <si>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</si>
  <si>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</si>
  <si>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</si>
  <si>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</si>
  <si>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</si>
  <si>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</si>
  <si>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</si>
  <si>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</si>
  <si>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</si>
  <si>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</si>
  <si>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</si>
  <si>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</si>
  <si>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</si>
  <si>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</si>
  <si>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</si>
  <si>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</si>
  <si>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</si>
  <si>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</si>
  <si>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</si>
  <si>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</si>
  <si>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</si>
  <si>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</si>
  <si>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</si>
  <si>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</si>
  <si>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</si>
  <si>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</si>
  <si>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</si>
  <si>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</si>
  <si>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</si>
  <si>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>18 0 01 00000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</si>
  <si>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</si>
  <si>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</si>
  <si>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 xml:space="preserve">Капитальный ремонт (ремонт) муниципального жилищного фонда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</si>
  <si>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</si>
  <si>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</si>
  <si>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</si>
  <si>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Расходы на прочие мероприятия по благоустройству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</si>
  <si>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</si>
  <si>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</si>
  <si>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</si>
  <si>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</si>
  <si>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</si>
  <si>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</si>
  <si>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</si>
  <si>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</si>
  <si>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</si>
  <si>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</si>
  <si>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</si>
  <si>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</si>
  <si>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</si>
  <si>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</si>
  <si>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</si>
  <si>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</si>
  <si>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</si>
  <si>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</si>
  <si>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</si>
  <si>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</si>
  <si>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</si>
  <si>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</si>
  <si>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</si>
  <si>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</si>
  <si>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</si>
  <si>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</si>
  <si>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</si>
  <si>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</si>
  <si>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</si>
  <si>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</si>
  <si>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</si>
  <si>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</si>
  <si>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18 0 01 70880</t>
  </si>
  <si>
    <t>97 0 01 74310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</si>
  <si>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</si>
  <si>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</si>
  <si>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</si>
  <si>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</si>
  <si>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</si>
  <si>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</si>
  <si>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</si>
  <si>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</si>
  <si>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</si>
  <si>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</si>
  <si>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</si>
  <si>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</si>
  <si>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</si>
  <si>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</si>
  <si>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</si>
  <si>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</si>
  <si>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360</t>
  </si>
  <si>
    <t>Иные выплаты населению</t>
  </si>
  <si>
    <t>4Н 0 00 00000</t>
  </si>
  <si>
    <t>4Н 0 01 00000</t>
  </si>
  <si>
    <t>4Н 0 01 13610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</si>
  <si>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</si>
  <si>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</si>
  <si>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Организация и проведение мероприятий в подростковой и молодежной среде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</si>
  <si>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</si>
  <si>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</si>
  <si>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</si>
  <si>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</si>
  <si>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</si>
  <si>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</si>
  <si>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Организация и осуществление прочих мероприятий по благоустройству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</si>
  <si>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</si>
  <si>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</si>
  <si>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</si>
  <si>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</si>
  <si>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</si>
  <si>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</si>
  <si>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</si>
  <si>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</si>
  <si>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</si>
  <si>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</si>
  <si>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</si>
  <si>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</si>
  <si>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</si>
  <si>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</si>
  <si>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</si>
  <si>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</si>
  <si>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</si>
  <si>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</si>
  <si>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</si>
  <si>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</si>
  <si>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</si>
  <si>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</si>
  <si>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</si>
  <si>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</si>
  <si>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4)</t>
  </si>
  <si>
    <t>бюджета МО Суховское сельское  поселение на 2018год</t>
  </si>
  <si>
    <t xml:space="preserve">Осуществление части полномочий поселений по формированию, утверждению, исполнению  бюджета </t>
  </si>
  <si>
    <t>16 1 01 14210</t>
  </si>
  <si>
    <t>Мероприятия по капитальному ремонту и ремонту дорог общего пользования</t>
  </si>
  <si>
    <t>от "20"декабря 2017г. №35</t>
  </si>
  <si>
    <t>8</t>
  </si>
  <si>
    <t>(в редакции решения совета депутатов</t>
  </si>
  <si>
    <t xml:space="preserve">Ремонт автомобильных дорог общего пользования местного значения </t>
  </si>
  <si>
    <t>98 9 09 15500</t>
  </si>
  <si>
    <t>Мероприятия в области коммунального хозяйства</t>
  </si>
  <si>
    <t>98 9 09 15340</t>
  </si>
  <si>
    <t>Организация и содержание мест захоронения</t>
  </si>
  <si>
    <t>98 9 09 15310</t>
  </si>
  <si>
    <t>Расходы на уличное освещение</t>
  </si>
  <si>
    <t>98 9 09 15360</t>
  </si>
  <si>
    <t xml:space="preserve">Организация сбора и вывоза бытовых отходов и мусора </t>
  </si>
  <si>
    <t>Оплата услуг по договору в целях организации хозяйственной деятельности на территории поселения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</si>
  <si>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</si>
  <si>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</si>
  <si>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</si>
  <si>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</si>
  <si>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</si>
  <si>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</si>
  <si>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Мероприятия по борьбе с борщевиком Сосновского"</t>
  </si>
  <si>
    <t>97 0 01 14670</t>
  </si>
  <si>
    <t>98 9 09 14230</t>
  </si>
  <si>
    <t>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</si>
  <si>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4И 0 01 74660</t>
  </si>
  <si>
    <t>98 9 09 95160</t>
  </si>
  <si>
    <t>Организация и проведение мероприятий межпоселенческого характера по работе с молодежью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</si>
  <si>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</si>
  <si>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</si>
  <si>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 20 июня 2018г №25)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</si>
</sst>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49" fontId="0" fillId="32" borderId="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0" fillId="32" borderId="13" xfId="53" applyNumberFormat="1" applyFont="1" applyFill="1" applyBorder="1" applyAlignment="1" applyProtection="1">
      <alignment horizontal="center" vertical="center" wrapText="1"/>
      <protection/>
    </xf>
    <xf numFmtId="49" fontId="12" fillId="32" borderId="14" xfId="0" applyNumberFormat="1" applyFont="1" applyFill="1" applyBorder="1" applyAlignment="1">
      <alignment horizontal="left" wrapText="1"/>
    </xf>
    <xf numFmtId="49" fontId="12" fillId="32" borderId="15" xfId="0" applyNumberFormat="1" applyFont="1" applyFill="1" applyBorder="1" applyAlignment="1">
      <alignment horizontal="center"/>
    </xf>
    <xf numFmtId="172" fontId="12" fillId="32" borderId="16" xfId="0" applyNumberFormat="1" applyFont="1" applyFill="1" applyBorder="1" applyAlignment="1">
      <alignment horizontal="right"/>
    </xf>
    <xf numFmtId="49" fontId="12" fillId="32" borderId="17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172" fontId="12" fillId="32" borderId="20" xfId="0" applyNumberFormat="1" applyFont="1" applyFill="1" applyBorder="1" applyAlignment="1">
      <alignment horizontal="right"/>
    </xf>
    <xf numFmtId="49" fontId="12" fillId="32" borderId="21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2" fontId="12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172" fontId="12" fillId="32" borderId="25" xfId="0" applyNumberFormat="1" applyFont="1" applyFill="1" applyBorder="1" applyAlignment="1">
      <alignment horizontal="right"/>
    </xf>
    <xf numFmtId="49" fontId="14" fillId="32" borderId="22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4" fillId="32" borderId="27" xfId="0" applyNumberFormat="1" applyFont="1" applyFill="1" applyBorder="1" applyAlignment="1">
      <alignment horizontal="center"/>
    </xf>
    <xf numFmtId="172" fontId="12" fillId="32" borderId="29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left" wrapText="1"/>
    </xf>
    <xf numFmtId="49" fontId="14" fillId="32" borderId="31" xfId="0" applyNumberFormat="1" applyFont="1" applyFill="1" applyBorder="1" applyAlignment="1">
      <alignment horizontal="center"/>
    </xf>
    <xf numFmtId="172" fontId="14" fillId="32" borderId="23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center"/>
    </xf>
    <xf numFmtId="172" fontId="14" fillId="32" borderId="32" xfId="0" applyNumberFormat="1" applyFont="1" applyFill="1" applyBorder="1" applyAlignment="1">
      <alignment horizontal="right"/>
    </xf>
    <xf numFmtId="49" fontId="12" fillId="32" borderId="33" xfId="0" applyNumberFormat="1" applyFont="1" applyFill="1" applyBorder="1" applyAlignment="1">
      <alignment horizontal="left" wrapText="1"/>
    </xf>
    <xf numFmtId="49" fontId="13" fillId="32" borderId="22" xfId="0" applyNumberFormat="1" applyFont="1" applyFill="1" applyBorder="1" applyAlignment="1">
      <alignment horizontal="center"/>
    </xf>
    <xf numFmtId="172" fontId="13" fillId="32" borderId="25" xfId="0" applyNumberFormat="1" applyFont="1" applyFill="1" applyBorder="1" applyAlignment="1">
      <alignment horizontal="right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172" fontId="14" fillId="32" borderId="29" xfId="0" applyNumberFormat="1" applyFont="1" applyFill="1" applyBorder="1" applyAlignment="1">
      <alignment horizontal="right"/>
    </xf>
    <xf numFmtId="49" fontId="14" fillId="32" borderId="35" xfId="0" applyNumberFormat="1" applyFont="1" applyFill="1" applyBorder="1" applyAlignment="1">
      <alignment horizontal="left" wrapText="1"/>
    </xf>
    <xf numFmtId="49" fontId="14" fillId="32" borderId="36" xfId="0" applyNumberFormat="1" applyFont="1" applyFill="1" applyBorder="1" applyAlignment="1">
      <alignment horizontal="center"/>
    </xf>
    <xf numFmtId="172" fontId="14" fillId="32" borderId="37" xfId="0" applyNumberFormat="1" applyFont="1" applyFill="1" applyBorder="1" applyAlignment="1">
      <alignment horizontal="right"/>
    </xf>
    <xf numFmtId="49" fontId="14" fillId="32" borderId="38" xfId="0" applyNumberFormat="1" applyFont="1" applyFill="1" applyBorder="1" applyAlignment="1">
      <alignment horizontal="left" wrapText="1"/>
    </xf>
    <xf numFmtId="172" fontId="14" fillId="32" borderId="39" xfId="0" applyNumberFormat="1" applyFont="1" applyFill="1" applyBorder="1" applyAlignment="1">
      <alignment horizontal="right"/>
    </xf>
    <xf numFmtId="186" fontId="12" fillId="32" borderId="26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49" fontId="13" fillId="32" borderId="40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49" fontId="14" fillId="32" borderId="19" xfId="0" applyNumberFormat="1" applyFont="1" applyFill="1" applyBorder="1" applyAlignment="1">
      <alignment horizontal="center"/>
    </xf>
    <xf numFmtId="172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3" fillId="32" borderId="28" xfId="0" applyNumberFormat="1" applyFont="1" applyFill="1" applyBorder="1" applyAlignment="1">
      <alignment horizontal="center"/>
    </xf>
    <xf numFmtId="49" fontId="13" fillId="32" borderId="28" xfId="0" applyNumberFormat="1" applyFont="1" applyFill="1" applyBorder="1" applyAlignment="1">
      <alignment horizontal="center"/>
    </xf>
    <xf numFmtId="172" fontId="12" fillId="32" borderId="43" xfId="0" applyNumberFormat="1" applyFont="1" applyFill="1" applyBorder="1" applyAlignment="1">
      <alignment horizontal="right"/>
    </xf>
    <xf numFmtId="49" fontId="14" fillId="32" borderId="31" xfId="0" applyNumberFormat="1" applyFont="1" applyFill="1" applyBorder="1" applyAlignment="1">
      <alignment horizontal="center"/>
    </xf>
    <xf numFmtId="49" fontId="13" fillId="32" borderId="22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49" fontId="12" fillId="32" borderId="42" xfId="0" applyNumberFormat="1" applyFont="1" applyFill="1" applyBorder="1" applyAlignment="1">
      <alignment horizontal="left" wrapText="1"/>
    </xf>
    <xf numFmtId="49" fontId="14" fillId="32" borderId="44" xfId="0" applyNumberFormat="1" applyFont="1" applyFill="1" applyBorder="1" applyAlignment="1">
      <alignment horizontal="left" wrapText="1"/>
    </xf>
    <xf numFmtId="49" fontId="12" fillId="32" borderId="42" xfId="0" applyNumberFormat="1" applyFont="1" applyFill="1" applyBorder="1" applyAlignment="1">
      <alignment horizontal="left" wrapText="1"/>
    </xf>
    <xf numFmtId="172" fontId="12" fillId="32" borderId="29" xfId="0" applyNumberFormat="1" applyFont="1" applyFill="1" applyBorder="1" applyAlignment="1">
      <alignment horizontal="right"/>
    </xf>
    <xf numFmtId="49" fontId="14" fillId="32" borderId="45" xfId="0" applyNumberFormat="1" applyFont="1" applyFill="1" applyBorder="1" applyAlignment="1">
      <alignment horizontal="left" wrapText="1"/>
    </xf>
    <xf numFmtId="0" fontId="12" fillId="32" borderId="24" xfId="0" applyFont="1" applyFill="1" applyBorder="1" applyAlignment="1">
      <alignment horizontal="left" wrapText="1"/>
    </xf>
    <xf numFmtId="172" fontId="13" fillId="32" borderId="46" xfId="0" applyNumberFormat="1" applyFont="1" applyFill="1" applyBorder="1" applyAlignment="1">
      <alignment horizontal="right"/>
    </xf>
    <xf numFmtId="49" fontId="12" fillId="32" borderId="47" xfId="0" applyNumberFormat="1" applyFont="1" applyFill="1" applyBorder="1" applyAlignment="1">
      <alignment horizontal="left" wrapText="1"/>
    </xf>
    <xf numFmtId="49" fontId="14" fillId="32" borderId="48" xfId="0" applyNumberFormat="1" applyFont="1" applyFill="1" applyBorder="1" applyAlignment="1">
      <alignment horizontal="center"/>
    </xf>
    <xf numFmtId="172" fontId="13" fillId="32" borderId="49" xfId="0" applyNumberFormat="1" applyFont="1" applyFill="1" applyBorder="1" applyAlignment="1">
      <alignment horizontal="right"/>
    </xf>
    <xf numFmtId="49" fontId="14" fillId="32" borderId="50" xfId="0" applyNumberFormat="1" applyFont="1" applyFill="1" applyBorder="1" applyAlignment="1">
      <alignment horizontal="left" wrapText="1"/>
    </xf>
    <xf numFmtId="172" fontId="14" fillId="32" borderId="51" xfId="0" applyNumberFormat="1" applyFont="1" applyFill="1" applyBorder="1" applyAlignment="1">
      <alignment horizontal="right"/>
    </xf>
    <xf numFmtId="172" fontId="12" fillId="32" borderId="52" xfId="0" applyNumberFormat="1" applyFont="1" applyFill="1" applyBorder="1" applyAlignment="1">
      <alignment horizontal="right"/>
    </xf>
    <xf numFmtId="172" fontId="13" fillId="32" borderId="53" xfId="0" applyNumberFormat="1" applyFont="1" applyFill="1" applyBorder="1" applyAlignment="1">
      <alignment horizontal="right"/>
    </xf>
    <xf numFmtId="172" fontId="14" fillId="32" borderId="54" xfId="0" applyNumberFormat="1" applyFont="1" applyFill="1" applyBorder="1" applyAlignment="1">
      <alignment horizontal="right"/>
    </xf>
    <xf numFmtId="172" fontId="13" fillId="32" borderId="23" xfId="0" applyNumberFormat="1" applyFont="1" applyFill="1" applyBorder="1" applyAlignment="1">
      <alignment horizontal="right"/>
    </xf>
    <xf numFmtId="49" fontId="14" fillId="32" borderId="36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49" fontId="12" fillId="32" borderId="55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172" fontId="13" fillId="32" borderId="29" xfId="0" applyNumberFormat="1" applyFont="1" applyFill="1" applyBorder="1" applyAlignment="1">
      <alignment horizontal="right"/>
    </xf>
    <xf numFmtId="49" fontId="13" fillId="32" borderId="24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center"/>
    </xf>
    <xf numFmtId="172" fontId="13" fillId="32" borderId="43" xfId="0" applyNumberFormat="1" applyFont="1" applyFill="1" applyBorder="1" applyAlignment="1">
      <alignment horizontal="right"/>
    </xf>
    <xf numFmtId="49" fontId="14" fillId="32" borderId="56" xfId="0" applyNumberFormat="1" applyFont="1" applyFill="1" applyBorder="1" applyAlignment="1">
      <alignment horizontal="left" wrapText="1"/>
    </xf>
    <xf numFmtId="0" fontId="12" fillId="32" borderId="24" xfId="0" applyNumberFormat="1" applyFont="1" applyFill="1" applyBorder="1" applyAlignment="1">
      <alignment horizontal="left" wrapText="1"/>
    </xf>
    <xf numFmtId="0" fontId="12" fillId="32" borderId="57" xfId="0" applyNumberFormat="1" applyFont="1" applyFill="1" applyBorder="1" applyAlignment="1">
      <alignment horizontal="left" wrapText="1"/>
    </xf>
    <xf numFmtId="172" fontId="12" fillId="32" borderId="58" xfId="0" applyNumberFormat="1" applyFont="1" applyFill="1" applyBorder="1" applyAlignment="1">
      <alignment horizontal="right"/>
    </xf>
    <xf numFmtId="49" fontId="14" fillId="32" borderId="19" xfId="0" applyNumberFormat="1" applyFont="1" applyFill="1" applyBorder="1" applyAlignment="1">
      <alignment horizontal="center"/>
    </xf>
    <xf numFmtId="49" fontId="13" fillId="32" borderId="27" xfId="0" applyNumberFormat="1" applyFont="1" applyFill="1" applyBorder="1" applyAlignment="1">
      <alignment horizontal="center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59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172" fontId="13" fillId="32" borderId="60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172" fontId="13" fillId="32" borderId="62" xfId="0" applyNumberFormat="1" applyFont="1" applyFill="1" applyBorder="1" applyAlignment="1">
      <alignment horizontal="right"/>
    </xf>
    <xf numFmtId="0" fontId="12" fillId="32" borderId="34" xfId="0" applyNumberFormat="1" applyFont="1" applyFill="1" applyBorder="1" applyAlignment="1">
      <alignment horizontal="left" wrapText="1"/>
    </xf>
    <xf numFmtId="0" fontId="12" fillId="32" borderId="63" xfId="0" applyNumberFormat="1" applyFont="1" applyFill="1" applyBorder="1" applyAlignment="1">
      <alignment horizontal="left" wrapText="1"/>
    </xf>
    <xf numFmtId="49" fontId="14" fillId="32" borderId="40" xfId="0" applyNumberFormat="1" applyFont="1" applyFill="1" applyBorder="1" applyAlignment="1">
      <alignment horizontal="center"/>
    </xf>
    <xf numFmtId="0" fontId="12" fillId="32" borderId="64" xfId="0" applyNumberFormat="1" applyFont="1" applyFill="1" applyBorder="1" applyAlignment="1">
      <alignment horizontal="left" wrapText="1"/>
    </xf>
    <xf numFmtId="49" fontId="14" fillId="32" borderId="65" xfId="0" applyNumberFormat="1" applyFont="1" applyFill="1" applyBorder="1" applyAlignment="1">
      <alignment horizontal="left" wrapText="1"/>
    </xf>
    <xf numFmtId="172" fontId="13" fillId="32" borderId="66" xfId="0" applyNumberFormat="1" applyFont="1" applyFill="1" applyBorder="1" applyAlignment="1">
      <alignment horizontal="right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48" xfId="0" applyNumberFormat="1" applyFont="1" applyFill="1" applyBorder="1" applyAlignment="1">
      <alignment horizontal="center"/>
    </xf>
    <xf numFmtId="172" fontId="12" fillId="32" borderId="67" xfId="0" applyNumberFormat="1" applyFont="1" applyFill="1" applyBorder="1" applyAlignment="1">
      <alignment horizontal="right"/>
    </xf>
    <xf numFmtId="172" fontId="12" fillId="32" borderId="68" xfId="0" applyNumberFormat="1" applyFont="1" applyFill="1" applyBorder="1" applyAlignment="1">
      <alignment horizontal="right"/>
    </xf>
    <xf numFmtId="49" fontId="12" fillId="32" borderId="31" xfId="0" applyNumberFormat="1" applyFont="1" applyFill="1" applyBorder="1" applyAlignment="1">
      <alignment horizontal="center"/>
    </xf>
    <xf numFmtId="172" fontId="14" fillId="32" borderId="32" xfId="0" applyNumberFormat="1" applyFont="1" applyFill="1" applyBorder="1" applyAlignment="1">
      <alignment horizontal="right"/>
    </xf>
    <xf numFmtId="0" fontId="12" fillId="32" borderId="28" xfId="0" applyNumberFormat="1" applyFont="1" applyFill="1" applyBorder="1" applyAlignment="1">
      <alignment horizontal="center"/>
    </xf>
    <xf numFmtId="49" fontId="12" fillId="32" borderId="69" xfId="0" applyNumberFormat="1" applyFont="1" applyFill="1" applyBorder="1" applyAlignment="1">
      <alignment horizontal="left" wrapText="1"/>
    </xf>
    <xf numFmtId="49" fontId="13" fillId="32" borderId="48" xfId="0" applyNumberFormat="1" applyFont="1" applyFill="1" applyBorder="1" applyAlignment="1">
      <alignment horizontal="center"/>
    </xf>
    <xf numFmtId="49" fontId="12" fillId="32" borderId="70" xfId="0" applyNumberFormat="1" applyFont="1" applyFill="1" applyBorder="1" applyAlignment="1">
      <alignment horizontal="left" wrapText="1"/>
    </xf>
    <xf numFmtId="172" fontId="13" fillId="32" borderId="41" xfId="0" applyNumberFormat="1" applyFont="1" applyFill="1" applyBorder="1" applyAlignment="1">
      <alignment horizontal="right"/>
    </xf>
    <xf numFmtId="172" fontId="14" fillId="32" borderId="39" xfId="0" applyNumberFormat="1" applyFont="1" applyFill="1" applyBorder="1" applyAlignment="1">
      <alignment horizontal="right"/>
    </xf>
    <xf numFmtId="172" fontId="13" fillId="32" borderId="71" xfId="0" applyNumberFormat="1" applyFont="1" applyFill="1" applyBorder="1" applyAlignment="1">
      <alignment horizontal="right"/>
    </xf>
    <xf numFmtId="49" fontId="12" fillId="32" borderId="72" xfId="0" applyNumberFormat="1" applyFont="1" applyFill="1" applyBorder="1" applyAlignment="1">
      <alignment horizontal="left" wrapText="1"/>
    </xf>
    <xf numFmtId="172" fontId="13" fillId="32" borderId="73" xfId="0" applyNumberFormat="1" applyFont="1" applyFill="1" applyBorder="1" applyAlignment="1">
      <alignment horizontal="right"/>
    </xf>
    <xf numFmtId="0" fontId="12" fillId="32" borderId="42" xfId="0" applyFont="1" applyFill="1" applyBorder="1" applyAlignment="1">
      <alignment wrapText="1"/>
    </xf>
    <xf numFmtId="49" fontId="14" fillId="32" borderId="45" xfId="0" applyNumberFormat="1" applyFont="1" applyFill="1" applyBorder="1" applyAlignment="1">
      <alignment horizontal="left" wrapText="1"/>
    </xf>
    <xf numFmtId="172" fontId="13" fillId="32" borderId="74" xfId="0" applyNumberFormat="1" applyFont="1" applyFill="1" applyBorder="1" applyAlignment="1">
      <alignment horizontal="right"/>
    </xf>
    <xf numFmtId="172" fontId="14" fillId="32" borderId="75" xfId="0" applyNumberFormat="1" applyFont="1" applyFill="1" applyBorder="1" applyAlignment="1">
      <alignment horizontal="right"/>
    </xf>
    <xf numFmtId="172" fontId="12" fillId="32" borderId="25" xfId="0" applyNumberFormat="1" applyFont="1" applyFill="1" applyBorder="1" applyAlignment="1">
      <alignment horizontal="right"/>
    </xf>
    <xf numFmtId="172" fontId="14" fillId="32" borderId="37" xfId="0" applyNumberFormat="1" applyFont="1" applyFill="1" applyBorder="1" applyAlignment="1">
      <alignment horizontal="right"/>
    </xf>
    <xf numFmtId="172" fontId="13" fillId="32" borderId="62" xfId="0" applyNumberFormat="1" applyFont="1" applyFill="1" applyBorder="1" applyAlignment="1">
      <alignment horizontal="right"/>
    </xf>
    <xf numFmtId="172" fontId="14" fillId="32" borderId="76" xfId="0" applyNumberFormat="1" applyFont="1" applyFill="1" applyBorder="1" applyAlignment="1">
      <alignment horizontal="right"/>
    </xf>
    <xf numFmtId="172" fontId="13" fillId="32" borderId="77" xfId="0" applyNumberFormat="1" applyFont="1" applyFill="1" applyBorder="1" applyAlignment="1">
      <alignment horizontal="right"/>
    </xf>
    <xf numFmtId="49" fontId="12" fillId="32" borderId="63" xfId="0" applyNumberFormat="1" applyFont="1" applyFill="1" applyBorder="1" applyAlignment="1">
      <alignment horizontal="left" wrapText="1"/>
    </xf>
    <xf numFmtId="186" fontId="12" fillId="32" borderId="78" xfId="0" applyNumberFormat="1" applyFont="1" applyFill="1" applyBorder="1" applyAlignment="1">
      <alignment horizontal="left" wrapText="1"/>
    </xf>
    <xf numFmtId="172" fontId="13" fillId="32" borderId="74" xfId="0" applyNumberFormat="1" applyFont="1" applyFill="1" applyBorder="1" applyAlignment="1">
      <alignment horizontal="right"/>
    </xf>
    <xf numFmtId="49" fontId="13" fillId="32" borderId="63" xfId="0" applyNumberFormat="1" applyFont="1" applyFill="1" applyBorder="1" applyAlignment="1">
      <alignment horizontal="left" wrapText="1"/>
    </xf>
    <xf numFmtId="172" fontId="13" fillId="32" borderId="77" xfId="0" applyNumberFormat="1" applyFont="1" applyFill="1" applyBorder="1" applyAlignment="1">
      <alignment horizontal="right"/>
    </xf>
    <xf numFmtId="172" fontId="13" fillId="32" borderId="41" xfId="0" applyNumberFormat="1" applyFont="1" applyFill="1" applyBorder="1" applyAlignment="1">
      <alignment horizontal="right"/>
    </xf>
    <xf numFmtId="172" fontId="13" fillId="32" borderId="43" xfId="0" applyNumberFormat="1" applyFont="1" applyFill="1" applyBorder="1" applyAlignment="1">
      <alignment horizontal="right"/>
    </xf>
    <xf numFmtId="173" fontId="13" fillId="32" borderId="79" xfId="0" applyNumberFormat="1" applyFont="1" applyFill="1" applyBorder="1" applyAlignment="1">
      <alignment horizontal="right"/>
    </xf>
    <xf numFmtId="173" fontId="13" fillId="32" borderId="46" xfId="0" applyNumberFormat="1" applyFont="1" applyFill="1" applyBorder="1" applyAlignment="1">
      <alignment horizontal="right"/>
    </xf>
    <xf numFmtId="0" fontId="12" fillId="32" borderId="80" xfId="0" applyNumberFormat="1" applyFont="1" applyFill="1" applyBorder="1" applyAlignment="1">
      <alignment horizontal="left" wrapText="1"/>
    </xf>
    <xf numFmtId="49" fontId="12" fillId="32" borderId="81" xfId="0" applyNumberFormat="1" applyFont="1" applyFill="1" applyBorder="1" applyAlignment="1">
      <alignment horizontal="center"/>
    </xf>
    <xf numFmtId="173" fontId="13" fillId="32" borderId="49" xfId="0" applyNumberFormat="1" applyFont="1" applyFill="1" applyBorder="1" applyAlignment="1">
      <alignment horizontal="right"/>
    </xf>
    <xf numFmtId="49" fontId="14" fillId="32" borderId="82" xfId="0" applyNumberFormat="1" applyFont="1" applyFill="1" applyBorder="1" applyAlignment="1">
      <alignment horizontal="left" wrapText="1"/>
    </xf>
    <xf numFmtId="49" fontId="14" fillId="32" borderId="83" xfId="0" applyNumberFormat="1" applyFont="1" applyFill="1" applyBorder="1" applyAlignment="1">
      <alignment horizontal="center"/>
    </xf>
    <xf numFmtId="49" fontId="12" fillId="32" borderId="84" xfId="0" applyNumberFormat="1" applyFont="1" applyFill="1" applyBorder="1" applyAlignment="1">
      <alignment horizontal="left" wrapText="1"/>
    </xf>
    <xf numFmtId="49" fontId="12" fillId="32" borderId="30" xfId="0" applyNumberFormat="1" applyFont="1" applyFill="1" applyBorder="1" applyAlignment="1">
      <alignment horizontal="left" wrapText="1"/>
    </xf>
    <xf numFmtId="173" fontId="12" fillId="32" borderId="25" xfId="0" applyNumberFormat="1" applyFont="1" applyFill="1" applyBorder="1" applyAlignment="1">
      <alignment horizontal="right"/>
    </xf>
    <xf numFmtId="173" fontId="12" fillId="32" borderId="29" xfId="0" applyNumberFormat="1" applyFont="1" applyFill="1" applyBorder="1" applyAlignment="1">
      <alignment horizontal="right"/>
    </xf>
    <xf numFmtId="49" fontId="14" fillId="32" borderId="85" xfId="0" applyNumberFormat="1" applyFont="1" applyFill="1" applyBorder="1" applyAlignment="1">
      <alignment horizontal="left" wrapText="1"/>
    </xf>
    <xf numFmtId="0" fontId="14" fillId="32" borderId="36" xfId="0" applyNumberFormat="1" applyFont="1" applyFill="1" applyBorder="1" applyAlignment="1">
      <alignment horizontal="center"/>
    </xf>
    <xf numFmtId="49" fontId="12" fillId="32" borderId="57" xfId="0" applyNumberFormat="1" applyFont="1" applyFill="1" applyBorder="1" applyAlignment="1">
      <alignment horizontal="left" wrapText="1"/>
    </xf>
    <xf numFmtId="49" fontId="14" fillId="32" borderId="86" xfId="0" applyNumberFormat="1" applyFont="1" applyFill="1" applyBorder="1" applyAlignment="1">
      <alignment horizontal="left" wrapText="1"/>
    </xf>
    <xf numFmtId="49" fontId="14" fillId="32" borderId="87" xfId="0" applyNumberFormat="1" applyFont="1" applyFill="1" applyBorder="1" applyAlignment="1">
      <alignment horizontal="center"/>
    </xf>
    <xf numFmtId="49" fontId="14" fillId="32" borderId="88" xfId="0" applyNumberFormat="1" applyFont="1" applyFill="1" applyBorder="1" applyAlignment="1">
      <alignment horizontal="center"/>
    </xf>
    <xf numFmtId="173" fontId="14" fillId="32" borderId="89" xfId="0" applyNumberFormat="1" applyFont="1" applyFill="1" applyBorder="1" applyAlignment="1">
      <alignment horizontal="right"/>
    </xf>
    <xf numFmtId="49" fontId="15" fillId="32" borderId="15" xfId="0" applyNumberFormat="1" applyFont="1" applyFill="1" applyBorder="1" applyAlignment="1">
      <alignment horizontal="center"/>
    </xf>
    <xf numFmtId="49" fontId="12" fillId="32" borderId="90" xfId="0" applyNumberFormat="1" applyFont="1" applyFill="1" applyBorder="1" applyAlignment="1">
      <alignment horizontal="center" wrapText="1"/>
    </xf>
    <xf numFmtId="49" fontId="13" fillId="32" borderId="28" xfId="0" applyNumberFormat="1" applyFont="1" applyFill="1" applyBorder="1" applyAlignment="1">
      <alignment horizontal="center" wrapText="1"/>
    </xf>
    <xf numFmtId="49" fontId="12" fillId="32" borderId="22" xfId="0" applyNumberFormat="1" applyFont="1" applyFill="1" applyBorder="1" applyAlignment="1">
      <alignment horizontal="center" wrapText="1"/>
    </xf>
    <xf numFmtId="49" fontId="12" fillId="32" borderId="91" xfId="0" applyNumberFormat="1" applyFont="1" applyFill="1" applyBorder="1" applyAlignment="1">
      <alignment horizontal="center" wrapText="1"/>
    </xf>
    <xf numFmtId="49" fontId="13" fillId="32" borderId="22" xfId="0" applyNumberFormat="1" applyFont="1" applyFill="1" applyBorder="1" applyAlignment="1">
      <alignment horizontal="center" wrapText="1"/>
    </xf>
    <xf numFmtId="49" fontId="12" fillId="32" borderId="78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 wrapText="1"/>
    </xf>
    <xf numFmtId="49" fontId="14" fillId="32" borderId="31" xfId="0" applyNumberFormat="1" applyFont="1" applyFill="1" applyBorder="1" applyAlignment="1">
      <alignment horizontal="center" wrapText="1"/>
    </xf>
    <xf numFmtId="49" fontId="14" fillId="32" borderId="92" xfId="0" applyNumberFormat="1" applyFont="1" applyFill="1" applyBorder="1" applyAlignment="1">
      <alignment horizontal="center" wrapText="1"/>
    </xf>
    <xf numFmtId="49" fontId="12" fillId="32" borderId="93" xfId="0" applyNumberFormat="1" applyFont="1" applyFill="1" applyBorder="1" applyAlignment="1">
      <alignment horizontal="left" wrapText="1"/>
    </xf>
    <xf numFmtId="172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left" wrapText="1"/>
    </xf>
    <xf numFmtId="172" fontId="14" fillId="32" borderId="23" xfId="0" applyNumberFormat="1" applyFont="1" applyFill="1" applyBorder="1" applyAlignment="1">
      <alignment horizontal="right"/>
    </xf>
    <xf numFmtId="49" fontId="13" fillId="32" borderId="16" xfId="0" applyNumberFormat="1" applyFont="1" applyFill="1" applyBorder="1" applyAlignment="1">
      <alignment wrapText="1"/>
    </xf>
    <xf numFmtId="49" fontId="16" fillId="32" borderId="94" xfId="0" applyNumberFormat="1" applyFont="1" applyFill="1" applyBorder="1" applyAlignment="1">
      <alignment horizontal="center" wrapText="1"/>
    </xf>
    <xf numFmtId="49" fontId="14" fillId="32" borderId="94" xfId="0" applyNumberFormat="1" applyFont="1" applyFill="1" applyBorder="1" applyAlignment="1">
      <alignment horizontal="center"/>
    </xf>
    <xf numFmtId="49" fontId="16" fillId="32" borderId="94" xfId="0" applyNumberFormat="1" applyFont="1" applyFill="1" applyBorder="1" applyAlignment="1">
      <alignment wrapText="1"/>
    </xf>
    <xf numFmtId="172" fontId="17" fillId="32" borderId="94" xfId="0" applyNumberFormat="1" applyFont="1" applyFill="1" applyBorder="1" applyAlignment="1">
      <alignment horizontal="right"/>
    </xf>
    <xf numFmtId="172" fontId="0" fillId="32" borderId="0" xfId="0" applyNumberFormat="1" applyFill="1" applyAlignment="1">
      <alignment/>
    </xf>
    <xf numFmtId="172" fontId="13" fillId="32" borderId="60" xfId="0" applyNumberFormat="1" applyFont="1" applyFill="1" applyBorder="1" applyAlignment="1">
      <alignment horizontal="right"/>
    </xf>
    <xf numFmtId="173" fontId="14" fillId="32" borderId="37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left" wrapText="1"/>
    </xf>
    <xf numFmtId="0" fontId="12" fillId="32" borderId="95" xfId="0" applyNumberFormat="1" applyFont="1" applyFill="1" applyBorder="1" applyAlignment="1">
      <alignment horizontal="left" wrapText="1"/>
    </xf>
    <xf numFmtId="172" fontId="12" fillId="32" borderId="96" xfId="0" applyNumberFormat="1" applyFont="1" applyFill="1" applyBorder="1" applyAlignment="1">
      <alignment horizontal="right"/>
    </xf>
    <xf numFmtId="0" fontId="12" fillId="32" borderId="33" xfId="0" applyNumberFormat="1" applyFont="1" applyFill="1" applyBorder="1" applyAlignment="1">
      <alignment horizontal="left" wrapText="1"/>
    </xf>
    <xf numFmtId="172" fontId="12" fillId="32" borderId="97" xfId="0" applyNumberFormat="1" applyFont="1" applyFill="1" applyBorder="1" applyAlignment="1">
      <alignment horizontal="right"/>
    </xf>
    <xf numFmtId="0" fontId="12" fillId="32" borderId="78" xfId="0" applyNumberFormat="1" applyFont="1" applyFill="1" applyBorder="1" applyAlignment="1">
      <alignment horizontal="left" wrapText="1"/>
    </xf>
    <xf numFmtId="49" fontId="12" fillId="32" borderId="57" xfId="0" applyNumberFormat="1" applyFont="1" applyFill="1" applyBorder="1" applyAlignment="1">
      <alignment horizontal="left" wrapText="1"/>
    </xf>
    <xf numFmtId="0" fontId="12" fillId="32" borderId="27" xfId="0" applyNumberFormat="1" applyFont="1" applyFill="1" applyBorder="1" applyAlignment="1">
      <alignment horizontal="center"/>
    </xf>
    <xf numFmtId="49" fontId="12" fillId="32" borderId="95" xfId="0" applyNumberFormat="1" applyFont="1" applyFill="1" applyBorder="1" applyAlignment="1">
      <alignment horizontal="left" wrapText="1"/>
    </xf>
    <xf numFmtId="172" fontId="13" fillId="32" borderId="58" xfId="0" applyNumberFormat="1" applyFont="1" applyFill="1" applyBorder="1" applyAlignment="1">
      <alignment horizontal="right"/>
    </xf>
    <xf numFmtId="172" fontId="12" fillId="32" borderId="96" xfId="0" applyNumberFormat="1" applyFont="1" applyFill="1" applyBorder="1" applyAlignment="1">
      <alignment horizontal="right"/>
    </xf>
    <xf numFmtId="49" fontId="12" fillId="32" borderId="95" xfId="0" applyNumberFormat="1" applyFont="1" applyFill="1" applyBorder="1" applyAlignment="1">
      <alignment horizontal="left" wrapText="1"/>
    </xf>
    <xf numFmtId="172" fontId="13" fillId="32" borderId="58" xfId="0" applyNumberFormat="1" applyFont="1" applyFill="1" applyBorder="1" applyAlignment="1">
      <alignment horizontal="right"/>
    </xf>
    <xf numFmtId="172" fontId="13" fillId="32" borderId="98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172" fontId="13" fillId="32" borderId="99" xfId="0" applyNumberFormat="1" applyFont="1" applyFill="1" applyBorder="1" applyAlignment="1">
      <alignment horizontal="right"/>
    </xf>
    <xf numFmtId="49" fontId="12" fillId="32" borderId="72" xfId="0" applyNumberFormat="1" applyFont="1" applyFill="1" applyBorder="1" applyAlignment="1">
      <alignment horizontal="left" wrapText="1"/>
    </xf>
    <xf numFmtId="172" fontId="12" fillId="32" borderId="79" xfId="0" applyNumberFormat="1" applyFont="1" applyFill="1" applyBorder="1" applyAlignment="1">
      <alignment horizontal="right"/>
    </xf>
    <xf numFmtId="49" fontId="13" fillId="32" borderId="42" xfId="0" applyNumberFormat="1" applyFont="1" applyFill="1" applyBorder="1" applyAlignment="1">
      <alignment horizontal="left" wrapText="1"/>
    </xf>
    <xf numFmtId="172" fontId="13" fillId="32" borderId="100" xfId="0" applyNumberFormat="1" applyFont="1" applyFill="1" applyBorder="1" applyAlignment="1">
      <alignment horizontal="right"/>
    </xf>
    <xf numFmtId="172" fontId="14" fillId="32" borderId="101" xfId="0" applyNumberFormat="1" applyFont="1" applyFill="1" applyBorder="1" applyAlignment="1">
      <alignment horizontal="right"/>
    </xf>
    <xf numFmtId="49" fontId="11" fillId="32" borderId="102" xfId="53" applyNumberFormat="1" applyFont="1" applyFill="1" applyBorder="1" applyAlignment="1" applyProtection="1">
      <alignment horizontal="center" vertical="center" wrapText="1"/>
      <protection/>
    </xf>
    <xf numFmtId="49" fontId="11" fillId="32" borderId="94" xfId="53" applyNumberFormat="1" applyFont="1" applyFill="1" applyBorder="1" applyAlignment="1" applyProtection="1">
      <alignment horizontal="center" vertical="center" wrapText="1"/>
      <protection/>
    </xf>
    <xf numFmtId="49" fontId="11" fillId="32" borderId="103" xfId="53" applyNumberFormat="1" applyFont="1" applyFill="1" applyBorder="1" applyAlignment="1" applyProtection="1">
      <alignment horizontal="center" vertical="center" wrapText="1"/>
      <protection/>
    </xf>
    <xf numFmtId="49" fontId="13" fillId="32" borderId="94" xfId="0" applyNumberFormat="1" applyFont="1" applyFill="1" applyBorder="1" applyAlignment="1">
      <alignment horizontal="center" vertical="center"/>
    </xf>
    <xf numFmtId="49" fontId="13" fillId="32" borderId="103" xfId="0" applyNumberFormat="1" applyFont="1" applyFill="1" applyBorder="1" applyAlignment="1">
      <alignment vertical="center"/>
    </xf>
    <xf numFmtId="0" fontId="0" fillId="32" borderId="103" xfId="0" applyFill="1" applyBorder="1" applyAlignment="1">
      <alignment horizontal="center" vertical="center"/>
    </xf>
    <xf numFmtId="172" fontId="14" fillId="32" borderId="104" xfId="0" applyNumberFormat="1" applyFont="1" applyFill="1" applyBorder="1" applyAlignment="1">
      <alignment horizontal="right"/>
    </xf>
    <xf numFmtId="49" fontId="14" fillId="32" borderId="56" xfId="0" applyNumberFormat="1" applyFont="1" applyFill="1" applyBorder="1" applyAlignment="1">
      <alignment horizontal="left" wrapText="1"/>
    </xf>
    <xf numFmtId="49" fontId="14" fillId="32" borderId="105" xfId="0" applyNumberFormat="1" applyFont="1" applyFill="1" applyBorder="1" applyAlignment="1">
      <alignment horizontal="left" wrapText="1"/>
    </xf>
    <xf numFmtId="49" fontId="14" fillId="32" borderId="106" xfId="0" applyNumberFormat="1" applyFont="1" applyFill="1" applyBorder="1" applyAlignment="1">
      <alignment horizontal="center"/>
    </xf>
    <xf numFmtId="49" fontId="14" fillId="32" borderId="106" xfId="0" applyNumberFormat="1" applyFont="1" applyFill="1" applyBorder="1" applyAlignment="1">
      <alignment horizontal="center"/>
    </xf>
    <xf numFmtId="172" fontId="14" fillId="32" borderId="107" xfId="0" applyNumberFormat="1" applyFont="1" applyFill="1" applyBorder="1" applyAlignment="1">
      <alignment horizontal="right"/>
    </xf>
    <xf numFmtId="49" fontId="12" fillId="32" borderId="108" xfId="0" applyNumberFormat="1" applyFont="1" applyFill="1" applyBorder="1" applyAlignment="1">
      <alignment horizontal="left" wrapText="1"/>
    </xf>
    <xf numFmtId="49" fontId="14" fillId="32" borderId="55" xfId="0" applyNumberFormat="1" applyFont="1" applyFill="1" applyBorder="1" applyAlignment="1">
      <alignment horizontal="left" wrapText="1"/>
    </xf>
    <xf numFmtId="172" fontId="14" fillId="32" borderId="43" xfId="0" applyNumberFormat="1" applyFont="1" applyFill="1" applyBorder="1" applyAlignment="1">
      <alignment horizontal="right"/>
    </xf>
    <xf numFmtId="49" fontId="12" fillId="34" borderId="28" xfId="0" applyNumberFormat="1" applyFont="1" applyFill="1" applyBorder="1" applyAlignment="1">
      <alignment horizontal="center"/>
    </xf>
    <xf numFmtId="49" fontId="14" fillId="34" borderId="31" xfId="0" applyNumberFormat="1" applyFont="1" applyFill="1" applyBorder="1" applyAlignment="1">
      <alignment horizontal="center"/>
    </xf>
    <xf numFmtId="49" fontId="14" fillId="34" borderId="31" xfId="0" applyNumberFormat="1" applyFont="1" applyFill="1" applyBorder="1" applyAlignment="1">
      <alignment horizontal="center"/>
    </xf>
    <xf numFmtId="172" fontId="14" fillId="34" borderId="32" xfId="0" applyNumberFormat="1" applyFont="1" applyFill="1" applyBorder="1" applyAlignment="1">
      <alignment horizontal="right"/>
    </xf>
    <xf numFmtId="172" fontId="14" fillId="34" borderId="39" xfId="0" applyNumberFormat="1" applyFont="1" applyFill="1" applyBorder="1" applyAlignment="1">
      <alignment horizontal="right"/>
    </xf>
    <xf numFmtId="172" fontId="14" fillId="34" borderId="37" xfId="0" applyNumberFormat="1" applyFont="1" applyFill="1" applyBorder="1" applyAlignment="1">
      <alignment horizontal="right"/>
    </xf>
    <xf numFmtId="49" fontId="12" fillId="34" borderId="42" xfId="0" applyNumberFormat="1" applyFont="1" applyFill="1" applyBorder="1" applyAlignment="1">
      <alignment horizontal="left" wrapText="1"/>
    </xf>
    <xf numFmtId="49" fontId="12" fillId="34" borderId="28" xfId="0" applyNumberFormat="1" applyFont="1" applyFill="1" applyBorder="1" applyAlignment="1">
      <alignment horizontal="center"/>
    </xf>
    <xf numFmtId="49" fontId="14" fillId="34" borderId="28" xfId="0" applyNumberFormat="1" applyFont="1" applyFill="1" applyBorder="1" applyAlignment="1">
      <alignment horizontal="center"/>
    </xf>
    <xf numFmtId="49" fontId="14" fillId="34" borderId="45" xfId="0" applyNumberFormat="1" applyFont="1" applyFill="1" applyBorder="1" applyAlignment="1">
      <alignment horizontal="left" wrapText="1"/>
    </xf>
    <xf numFmtId="172" fontId="13" fillId="34" borderId="43" xfId="0" applyNumberFormat="1" applyFont="1" applyFill="1" applyBorder="1" applyAlignment="1">
      <alignment horizontal="right"/>
    </xf>
    <xf numFmtId="49" fontId="13" fillId="34" borderId="28" xfId="0" applyNumberFormat="1" applyFont="1" applyFill="1" applyBorder="1" applyAlignment="1">
      <alignment horizontal="center"/>
    </xf>
    <xf numFmtId="172" fontId="13" fillId="34" borderId="62" xfId="0" applyNumberFormat="1" applyFont="1" applyFill="1" applyBorder="1" applyAlignment="1">
      <alignment horizontal="right"/>
    </xf>
    <xf numFmtId="172" fontId="14" fillId="34" borderId="75" xfId="0" applyNumberFormat="1" applyFont="1" applyFill="1" applyBorder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3" fillId="32" borderId="109" xfId="0" applyNumberFormat="1" applyFont="1" applyFill="1" applyBorder="1" applyAlignment="1">
      <alignment horizontal="center" vertical="center"/>
    </xf>
    <xf numFmtId="49" fontId="12" fillId="34" borderId="55" xfId="0" applyNumberFormat="1" applyFont="1" applyFill="1" applyBorder="1" applyAlignment="1">
      <alignment horizontal="left" wrapText="1"/>
    </xf>
    <xf numFmtId="172" fontId="14" fillId="34" borderId="76" xfId="0" applyNumberFormat="1" applyFont="1" applyFill="1" applyBorder="1" applyAlignment="1">
      <alignment horizontal="right"/>
    </xf>
    <xf numFmtId="49" fontId="12" fillId="34" borderId="72" xfId="0" applyNumberFormat="1" applyFont="1" applyFill="1" applyBorder="1" applyAlignment="1">
      <alignment horizontal="left" wrapText="1"/>
    </xf>
    <xf numFmtId="49" fontId="13" fillId="34" borderId="19" xfId="0" applyNumberFormat="1" applyFont="1" applyFill="1" applyBorder="1" applyAlignment="1">
      <alignment horizontal="center"/>
    </xf>
    <xf numFmtId="49" fontId="12" fillId="34" borderId="19" xfId="0" applyNumberFormat="1" applyFont="1" applyFill="1" applyBorder="1" applyAlignment="1">
      <alignment horizontal="center"/>
    </xf>
    <xf numFmtId="49" fontId="14" fillId="34" borderId="19" xfId="0" applyNumberFormat="1" applyFont="1" applyFill="1" applyBorder="1" applyAlignment="1">
      <alignment horizontal="center"/>
    </xf>
    <xf numFmtId="172" fontId="13" fillId="34" borderId="110" xfId="0" applyNumberFormat="1" applyFont="1" applyFill="1" applyBorder="1" applyAlignment="1">
      <alignment horizontal="right"/>
    </xf>
    <xf numFmtId="49" fontId="14" fillId="34" borderId="19" xfId="0" applyNumberFormat="1" applyFont="1" applyFill="1" applyBorder="1" applyAlignment="1">
      <alignment horizontal="center"/>
    </xf>
    <xf numFmtId="172" fontId="14" fillId="34" borderId="110" xfId="0" applyNumberFormat="1" applyFont="1" applyFill="1" applyBorder="1" applyAlignment="1">
      <alignment horizontal="right"/>
    </xf>
    <xf numFmtId="172" fontId="13" fillId="32" borderId="110" xfId="0" applyNumberFormat="1" applyFont="1" applyFill="1" applyBorder="1" applyAlignment="1">
      <alignment horizontal="right"/>
    </xf>
    <xf numFmtId="172" fontId="14" fillId="32" borderId="110" xfId="0" applyNumberFormat="1" applyFont="1" applyFill="1" applyBorder="1" applyAlignment="1">
      <alignment horizontal="right"/>
    </xf>
    <xf numFmtId="49" fontId="12" fillId="32" borderId="111" xfId="0" applyNumberFormat="1" applyFont="1" applyFill="1" applyBorder="1" applyAlignment="1">
      <alignment horizontal="left" wrapText="1"/>
    </xf>
    <xf numFmtId="172" fontId="13" fillId="32" borderId="112" xfId="0" applyNumberFormat="1" applyFont="1" applyFill="1" applyBorder="1" applyAlignment="1">
      <alignment horizontal="right"/>
    </xf>
    <xf numFmtId="172" fontId="14" fillId="32" borderId="112" xfId="0" applyNumberFormat="1" applyFont="1" applyFill="1" applyBorder="1" applyAlignment="1">
      <alignment horizontal="right"/>
    </xf>
    <xf numFmtId="49" fontId="12" fillId="34" borderId="33" xfId="0" applyNumberFormat="1" applyFont="1" applyFill="1" applyBorder="1" applyAlignment="1">
      <alignment horizontal="left" wrapText="1"/>
    </xf>
    <xf numFmtId="49" fontId="12" fillId="34" borderId="22" xfId="0" applyNumberFormat="1" applyFont="1" applyFill="1" applyBorder="1" applyAlignment="1">
      <alignment horizontal="center"/>
    </xf>
    <xf numFmtId="172" fontId="12" fillId="34" borderId="58" xfId="0" applyNumberFormat="1" applyFont="1" applyFill="1" applyBorder="1" applyAlignment="1">
      <alignment horizontal="right"/>
    </xf>
    <xf numFmtId="49" fontId="12" fillId="34" borderId="22" xfId="0" applyNumberFormat="1" applyFont="1" applyFill="1" applyBorder="1" applyAlignment="1">
      <alignment horizontal="center"/>
    </xf>
    <xf numFmtId="172" fontId="12" fillId="34" borderId="25" xfId="0" applyNumberFormat="1" applyFont="1" applyFill="1" applyBorder="1" applyAlignment="1">
      <alignment horizontal="right"/>
    </xf>
    <xf numFmtId="49" fontId="12" fillId="34" borderId="47" xfId="0" applyNumberFormat="1" applyFont="1" applyFill="1" applyBorder="1" applyAlignment="1">
      <alignment horizontal="left" wrapText="1"/>
    </xf>
    <xf numFmtId="49" fontId="12" fillId="34" borderId="27" xfId="0" applyNumberFormat="1" applyFont="1" applyFill="1" applyBorder="1" applyAlignment="1">
      <alignment horizontal="center"/>
    </xf>
    <xf numFmtId="49" fontId="12" fillId="34" borderId="27" xfId="0" applyNumberFormat="1" applyFont="1" applyFill="1" applyBorder="1" applyAlignment="1">
      <alignment horizontal="center"/>
    </xf>
    <xf numFmtId="172" fontId="12" fillId="34" borderId="68" xfId="0" applyNumberFormat="1" applyFont="1" applyFill="1" applyBorder="1" applyAlignment="1">
      <alignment horizontal="right"/>
    </xf>
    <xf numFmtId="172" fontId="14" fillId="34" borderId="39" xfId="0" applyNumberFormat="1" applyFont="1" applyFill="1" applyBorder="1" applyAlignment="1">
      <alignment horizontal="right"/>
    </xf>
    <xf numFmtId="0" fontId="18" fillId="32" borderId="0" xfId="0" applyFont="1" applyFill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Alignment="1">
      <alignment horizontal="center"/>
    </xf>
    <xf numFmtId="49" fontId="13" fillId="32" borderId="103" xfId="0" applyNumberFormat="1" applyFont="1" applyFill="1" applyBorder="1" applyAlignment="1">
      <alignment horizontal="center" vertical="center"/>
    </xf>
    <xf numFmtId="49" fontId="13" fillId="32" borderId="109" xfId="0" applyNumberFormat="1" applyFont="1" applyFill="1" applyBorder="1" applyAlignment="1">
      <alignment horizontal="center" vertical="center"/>
    </xf>
    <xf numFmtId="0" fontId="16" fillId="32" borderId="94" xfId="0" applyFont="1" applyFill="1" applyBorder="1" applyAlignment="1">
      <alignment horizontal="center"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269</xdr:row>
      <xdr:rowOff>0</xdr:rowOff>
    </xdr:from>
    <xdr:to>
      <xdr:col>9</xdr:col>
      <xdr:colOff>0</xdr:colOff>
      <xdr:row>269</xdr:row>
      <xdr:rowOff>0</xdr:rowOff>
    </xdr:to>
    <xdr:sp>
      <xdr:nvSpPr>
        <xdr:cNvPr id="1" name="2905"/>
        <xdr:cNvSpPr>
          <a:spLocks/>
        </xdr:cNvSpPr>
      </xdr:nvSpPr>
      <xdr:spPr>
        <a:xfrm>
          <a:off x="16287750" y="10674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2"/>
  <sheetViews>
    <sheetView showGridLines="0" tabSelected="1" view="pageBreakPreview" zoomScale="50" zoomScaleNormal="50" zoomScaleSheetLayoutView="50" zoomScalePageLayoutView="0" workbookViewId="0" topLeftCell="A1">
      <selection activeCell="C11" sqref="C11:I11"/>
    </sheetView>
  </sheetViews>
  <sheetFormatPr defaultColWidth="9.00390625" defaultRowHeight="12.75"/>
  <cols>
    <col min="1" max="2" width="8.25390625" style="2" customWidth="1"/>
    <col min="3" max="3" width="110.125" style="2" customWidth="1"/>
    <col min="4" max="5" width="9.875" style="2" customWidth="1"/>
    <col min="6" max="6" width="10.75390625" style="2" customWidth="1"/>
    <col min="7" max="7" width="22.125" style="2" customWidth="1"/>
    <col min="8" max="8" width="13.25390625" style="2" customWidth="1"/>
    <col min="9" max="9" width="21.25390625" style="2" customWidth="1"/>
  </cols>
  <sheetData>
    <row r="1" spans="8:9" ht="23.25" customHeight="1">
      <c r="H1" s="250" t="s">
        <v>38</v>
      </c>
      <c r="I1" s="250"/>
    </row>
    <row r="2" spans="3:9" ht="20.25">
      <c r="C2" s="251" t="s">
        <v>84</v>
      </c>
      <c r="D2" s="251"/>
      <c r="E2" s="251"/>
      <c r="F2" s="251"/>
      <c r="G2" s="251"/>
      <c r="H2" s="251"/>
      <c r="I2" s="251"/>
    </row>
    <row r="3" spans="3:9" ht="20.25">
      <c r="C3" s="251" t="s">
        <v>55</v>
      </c>
      <c r="D3" s="251"/>
      <c r="E3" s="251"/>
      <c r="F3" s="251"/>
      <c r="G3" s="251"/>
      <c r="H3" s="251"/>
      <c r="I3" s="251"/>
    </row>
    <row r="4" spans="3:9" ht="20.25">
      <c r="C4" s="251" t="s">
        <v>56</v>
      </c>
      <c r="D4" s="251"/>
      <c r="E4" s="251"/>
      <c r="F4" s="251"/>
      <c r="G4" s="251"/>
      <c r="H4" s="251"/>
      <c r="I4" s="251"/>
    </row>
    <row r="5" spans="3:9" ht="20.25">
      <c r="C5" s="251" t="s">
        <v>83</v>
      </c>
      <c r="D5" s="251"/>
      <c r="E5" s="251"/>
      <c r="F5" s="251"/>
      <c r="G5" s="251"/>
      <c r="H5" s="251"/>
      <c r="I5" s="251"/>
    </row>
    <row r="6" spans="3:9" ht="20.25">
      <c r="C6" s="224"/>
      <c r="D6" s="224"/>
      <c r="E6" s="224"/>
      <c r="F6" s="224"/>
      <c r="G6" s="224"/>
      <c r="H6" s="251" t="s">
        <v>57</v>
      </c>
      <c r="I6" s="251"/>
    </row>
    <row r="7" spans="3:9" ht="20.25">
      <c r="C7" s="251" t="s">
        <v>279</v>
      </c>
      <c r="D7" s="251"/>
      <c r="E7" s="251"/>
      <c r="F7" s="251"/>
      <c r="G7" s="251"/>
      <c r="H7" s="251"/>
      <c r="I7" s="251"/>
    </row>
    <row r="8" spans="3:9" ht="20.25" customHeight="1">
      <c r="C8" s="251" t="s">
        <v>274</v>
      </c>
      <c r="D8" s="251"/>
      <c r="E8" s="251"/>
      <c r="F8" s="251"/>
      <c r="G8" s="251"/>
      <c r="H8" s="251"/>
      <c r="I8" s="251"/>
    </row>
    <row r="9" spans="3:9" ht="20.25" customHeight="1">
      <c r="C9" s="224"/>
      <c r="D9" s="224"/>
      <c r="E9" s="224"/>
      <c r="F9" s="251" t="s">
        <v>281</v>
      </c>
      <c r="G9" s="251"/>
      <c r="H9" s="251"/>
      <c r="I9" s="251"/>
    </row>
    <row r="10" spans="3:9" ht="20.25" customHeight="1">
      <c r="C10" s="224"/>
      <c r="D10" s="224"/>
      <c r="E10" s="224"/>
      <c r="F10" s="251" t="s">
        <v>307</v>
      </c>
      <c r="G10" s="251"/>
      <c r="H10" s="251"/>
      <c r="I10" s="251"/>
    </row>
    <row r="11" spans="3:9" ht="15.75" customHeight="1">
      <c r="C11" s="256"/>
      <c r="D11" s="256"/>
      <c r="E11" s="256"/>
      <c r="F11" s="256"/>
      <c r="G11" s="256"/>
      <c r="H11" s="256"/>
      <c r="I11" s="256"/>
    </row>
    <row r="12" spans="1:9" ht="25.5" customHeight="1">
      <c r="A12" s="252" t="s">
        <v>2</v>
      </c>
      <c r="B12" s="252"/>
      <c r="C12" s="252"/>
      <c r="D12" s="252"/>
      <c r="E12" s="252"/>
      <c r="F12" s="252"/>
      <c r="G12" s="252"/>
      <c r="H12" s="252"/>
      <c r="I12" s="252"/>
    </row>
    <row r="13" spans="1:9" ht="27.75" customHeight="1">
      <c r="A13" s="252" t="s">
        <v>275</v>
      </c>
      <c r="B13" s="252"/>
      <c r="C13" s="252"/>
      <c r="D13" s="252"/>
      <c r="E13" s="252"/>
      <c r="F13" s="252"/>
      <c r="G13" s="252"/>
      <c r="H13" s="252"/>
      <c r="I13" s="252"/>
    </row>
    <row r="14" spans="3:9" ht="15.75" customHeight="1">
      <c r="C14" s="3"/>
      <c r="D14" s="3"/>
      <c r="E14" s="3"/>
      <c r="F14" s="3"/>
      <c r="G14" s="3"/>
      <c r="H14" s="3"/>
      <c r="I14" s="4"/>
    </row>
    <row r="15" ht="13.5" customHeight="1" thickBot="1"/>
    <row r="16" spans="1:9" ht="38.25" customHeight="1" thickTop="1">
      <c r="A16" s="5" t="s">
        <v>3</v>
      </c>
      <c r="B16" s="5"/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6" t="s">
        <v>10</v>
      </c>
    </row>
    <row r="17" spans="1:9" ht="21" customHeight="1" thickBot="1">
      <c r="A17" s="7">
        <v>1</v>
      </c>
      <c r="B17" s="7"/>
      <c r="C17" s="7">
        <v>2</v>
      </c>
      <c r="D17" s="7" t="s">
        <v>11</v>
      </c>
      <c r="E17" s="7" t="s">
        <v>12</v>
      </c>
      <c r="F17" s="7" t="s">
        <v>13</v>
      </c>
      <c r="G17" s="7" t="s">
        <v>14</v>
      </c>
      <c r="H17" s="7" t="s">
        <v>15</v>
      </c>
      <c r="I17" s="8" t="s">
        <v>280</v>
      </c>
    </row>
    <row r="18" spans="1:9" ht="39" thickBot="1" thickTop="1">
      <c r="A18" s="195"/>
      <c r="B18" s="196" t="s">
        <v>16</v>
      </c>
      <c r="C18" s="9" t="s">
        <v>54</v>
      </c>
      <c r="D18" s="10" t="s">
        <v>40</v>
      </c>
      <c r="E18" s="10"/>
      <c r="F18" s="10" t="s">
        <v>17</v>
      </c>
      <c r="G18" s="10" t="s">
        <v>17</v>
      </c>
      <c r="H18" s="10" t="s">
        <v>17</v>
      </c>
      <c r="I18" s="11">
        <f>I19+I73+I80+I110+I150+I210+I218+I241+I247+I254</f>
        <v>23273.9</v>
      </c>
    </row>
    <row r="19" spans="1:9" ht="18.75">
      <c r="A19" s="253"/>
      <c r="B19" s="197"/>
      <c r="C19" s="12" t="s">
        <v>18</v>
      </c>
      <c r="D19" s="13" t="s">
        <v>40</v>
      </c>
      <c r="E19" s="14" t="s">
        <v>221</v>
      </c>
      <c r="F19" s="14"/>
      <c r="G19" s="14" t="s">
        <v>17</v>
      </c>
      <c r="H19" s="14" t="s">
        <v>17</v>
      </c>
      <c r="I19" s="15">
        <f>I20+I49+I54+I44</f>
        <v>6250.999999999999</v>
      </c>
    </row>
    <row r="20" spans="1:9" ht="56.25">
      <c r="A20" s="253"/>
      <c r="B20" s="197"/>
      <c r="C20" s="16" t="s">
        <v>19</v>
      </c>
      <c r="D20" s="17" t="s">
        <v>40</v>
      </c>
      <c r="E20" s="14" t="s">
        <v>221</v>
      </c>
      <c r="F20" s="14" t="s">
        <v>228</v>
      </c>
      <c r="G20" s="14"/>
      <c r="H20" s="14"/>
      <c r="I20" s="18">
        <f>I21+I38</f>
        <v>5687.9</v>
      </c>
    </row>
    <row r="21" spans="1:9" ht="32.25" customHeight="1">
      <c r="A21" s="253"/>
      <c r="B21" s="197"/>
      <c r="C21" s="19" t="s">
        <v>58</v>
      </c>
      <c r="D21" s="17" t="s">
        <v>40</v>
      </c>
      <c r="E21" s="17" t="s">
        <v>221</v>
      </c>
      <c r="F21" s="17" t="s">
        <v>228</v>
      </c>
      <c r="G21" s="17" t="s">
        <v>86</v>
      </c>
      <c r="H21" s="17" t="s">
        <v>17</v>
      </c>
      <c r="I21" s="20">
        <f>I22+I31+I35</f>
        <v>5613.2</v>
      </c>
    </row>
    <row r="22" spans="1:9" ht="37.5">
      <c r="A22" s="253"/>
      <c r="B22" s="197"/>
      <c r="C22" s="19" t="s">
        <v>59</v>
      </c>
      <c r="D22" s="17" t="s">
        <v>40</v>
      </c>
      <c r="E22" s="17" t="s">
        <v>221</v>
      </c>
      <c r="F22" s="17" t="s">
        <v>228</v>
      </c>
      <c r="G22" s="17" t="s">
        <v>87</v>
      </c>
      <c r="H22" s="17"/>
      <c r="I22" s="20">
        <f>I23+I25+I27</f>
        <v>5527.099999999999</v>
      </c>
    </row>
    <row r="23" spans="1:9" ht="37.5">
      <c r="A23" s="253"/>
      <c r="B23" s="197"/>
      <c r="C23" s="22" t="s">
        <v>263</v>
      </c>
      <c r="D23" s="23" t="s">
        <v>40</v>
      </c>
      <c r="E23" s="24" t="s">
        <v>221</v>
      </c>
      <c r="F23" s="24" t="s">
        <v>228</v>
      </c>
      <c r="G23" s="24" t="s">
        <v>88</v>
      </c>
      <c r="H23" s="24"/>
      <c r="I23" s="26">
        <f>I24</f>
        <v>3201.1</v>
      </c>
    </row>
    <row r="24" spans="1:9" ht="18.75">
      <c r="A24" s="253"/>
      <c r="B24" s="197"/>
      <c r="C24" s="27" t="s">
        <v>74</v>
      </c>
      <c r="D24" s="28" t="s">
        <v>40</v>
      </c>
      <c r="E24" s="28" t="s">
        <v>221</v>
      </c>
      <c r="F24" s="28" t="s">
        <v>228</v>
      </c>
      <c r="G24" s="28" t="s">
        <v>88</v>
      </c>
      <c r="H24" s="28" t="s">
        <v>73</v>
      </c>
      <c r="I24" s="29">
        <v>3201.1</v>
      </c>
    </row>
    <row r="25" spans="1:9" ht="37.5">
      <c r="A25" s="253"/>
      <c r="B25" s="197"/>
      <c r="C25" s="22" t="s">
        <v>264</v>
      </c>
      <c r="D25" s="23" t="s">
        <v>40</v>
      </c>
      <c r="E25" s="30" t="s">
        <v>221</v>
      </c>
      <c r="F25" s="30" t="s">
        <v>228</v>
      </c>
      <c r="G25" s="30" t="s">
        <v>89</v>
      </c>
      <c r="H25" s="30"/>
      <c r="I25" s="26">
        <f>I26</f>
        <v>980.6</v>
      </c>
    </row>
    <row r="26" spans="1:9" ht="18.75">
      <c r="A26" s="253"/>
      <c r="B26" s="197"/>
      <c r="C26" s="27" t="s">
        <v>74</v>
      </c>
      <c r="D26" s="28" t="s">
        <v>40</v>
      </c>
      <c r="E26" s="28" t="s">
        <v>221</v>
      </c>
      <c r="F26" s="28" t="s">
        <v>228</v>
      </c>
      <c r="G26" s="28" t="s">
        <v>89</v>
      </c>
      <c r="H26" s="28" t="s">
        <v>73</v>
      </c>
      <c r="I26" s="31">
        <v>980.6</v>
      </c>
    </row>
    <row r="27" spans="1:9" ht="18.75">
      <c r="A27" s="253"/>
      <c r="B27" s="197"/>
      <c r="C27" s="32" t="s">
        <v>265</v>
      </c>
      <c r="D27" s="33" t="s">
        <v>40</v>
      </c>
      <c r="E27" s="17" t="s">
        <v>221</v>
      </c>
      <c r="F27" s="17" t="s">
        <v>228</v>
      </c>
      <c r="G27" s="17" t="s">
        <v>90</v>
      </c>
      <c r="H27" s="17"/>
      <c r="I27" s="34">
        <f>I28+I29+I30</f>
        <v>1345.3999999999999</v>
      </c>
    </row>
    <row r="28" spans="1:9" ht="18.75">
      <c r="A28" s="253"/>
      <c r="B28" s="197"/>
      <c r="C28" s="35" t="s">
        <v>74</v>
      </c>
      <c r="D28" s="36" t="s">
        <v>40</v>
      </c>
      <c r="E28" s="36" t="s">
        <v>221</v>
      </c>
      <c r="F28" s="36" t="s">
        <v>228</v>
      </c>
      <c r="G28" s="36" t="s">
        <v>90</v>
      </c>
      <c r="H28" s="36" t="s">
        <v>73</v>
      </c>
      <c r="I28" s="37">
        <v>7</v>
      </c>
    </row>
    <row r="29" spans="1:9" ht="36">
      <c r="A29" s="253"/>
      <c r="B29" s="197"/>
      <c r="C29" s="38" t="s">
        <v>77</v>
      </c>
      <c r="D29" s="39" t="s">
        <v>40</v>
      </c>
      <c r="E29" s="39" t="s">
        <v>221</v>
      </c>
      <c r="F29" s="39" t="s">
        <v>228</v>
      </c>
      <c r="G29" s="39" t="s">
        <v>90</v>
      </c>
      <c r="H29" s="39" t="s">
        <v>75</v>
      </c>
      <c r="I29" s="215">
        <f>1559.8-16.4+8-223</f>
        <v>1328.3999999999999</v>
      </c>
    </row>
    <row r="30" spans="1:9" ht="18.75">
      <c r="A30" s="253"/>
      <c r="B30" s="197"/>
      <c r="C30" s="41" t="s">
        <v>78</v>
      </c>
      <c r="D30" s="28" t="s">
        <v>40</v>
      </c>
      <c r="E30" s="28" t="s">
        <v>221</v>
      </c>
      <c r="F30" s="28" t="s">
        <v>228</v>
      </c>
      <c r="G30" s="28" t="s">
        <v>90</v>
      </c>
      <c r="H30" s="28" t="s">
        <v>76</v>
      </c>
      <c r="I30" s="42">
        <v>10</v>
      </c>
    </row>
    <row r="31" spans="1:9" ht="56.25">
      <c r="A31" s="253"/>
      <c r="B31" s="197"/>
      <c r="C31" s="81" t="s">
        <v>273</v>
      </c>
      <c r="D31" s="17" t="s">
        <v>40</v>
      </c>
      <c r="E31" s="17" t="s">
        <v>221</v>
      </c>
      <c r="F31" s="17" t="s">
        <v>228</v>
      </c>
      <c r="G31" s="17" t="s">
        <v>270</v>
      </c>
      <c r="H31" s="21"/>
      <c r="I31" s="131">
        <f>I32</f>
        <v>85.10000000000001</v>
      </c>
    </row>
    <row r="32" spans="1:9" ht="56.25">
      <c r="A32" s="253"/>
      <c r="B32" s="197"/>
      <c r="C32" s="207" t="s">
        <v>271</v>
      </c>
      <c r="D32" s="14" t="s">
        <v>40</v>
      </c>
      <c r="E32" s="14" t="s">
        <v>221</v>
      </c>
      <c r="F32" s="14" t="s">
        <v>228</v>
      </c>
      <c r="G32" s="14" t="s">
        <v>272</v>
      </c>
      <c r="H32" s="47"/>
      <c r="I32" s="130">
        <f>I33+I34</f>
        <v>85.10000000000001</v>
      </c>
    </row>
    <row r="33" spans="1:9" ht="18.75">
      <c r="A33" s="253"/>
      <c r="B33" s="197"/>
      <c r="C33" s="208" t="s">
        <v>74</v>
      </c>
      <c r="D33" s="75" t="s">
        <v>40</v>
      </c>
      <c r="E33" s="75" t="s">
        <v>221</v>
      </c>
      <c r="F33" s="75" t="s">
        <v>228</v>
      </c>
      <c r="G33" s="75" t="s">
        <v>272</v>
      </c>
      <c r="H33" s="36" t="s">
        <v>73</v>
      </c>
      <c r="I33" s="209">
        <v>77.4</v>
      </c>
    </row>
    <row r="34" spans="1:9" ht="36">
      <c r="A34" s="253"/>
      <c r="B34" s="197"/>
      <c r="C34" s="60" t="s">
        <v>77</v>
      </c>
      <c r="D34" s="53" t="s">
        <v>40</v>
      </c>
      <c r="E34" s="53" t="s">
        <v>221</v>
      </c>
      <c r="F34" s="53" t="s">
        <v>228</v>
      </c>
      <c r="G34" s="53" t="s">
        <v>272</v>
      </c>
      <c r="H34" s="28" t="s">
        <v>75</v>
      </c>
      <c r="I34" s="42">
        <v>7.7</v>
      </c>
    </row>
    <row r="35" spans="1:9" ht="37.5">
      <c r="A35" s="253"/>
      <c r="B35" s="197"/>
      <c r="C35" s="43" t="s">
        <v>266</v>
      </c>
      <c r="D35" s="44" t="s">
        <v>40</v>
      </c>
      <c r="E35" s="45" t="s">
        <v>221</v>
      </c>
      <c r="F35" s="46" t="s">
        <v>228</v>
      </c>
      <c r="G35" s="46" t="s">
        <v>91</v>
      </c>
      <c r="H35" s="47"/>
      <c r="I35" s="48">
        <f>I36</f>
        <v>1</v>
      </c>
    </row>
    <row r="36" spans="1:9" ht="43.5" customHeight="1">
      <c r="A36" s="253"/>
      <c r="B36" s="197"/>
      <c r="C36" s="49" t="s">
        <v>267</v>
      </c>
      <c r="D36" s="50" t="s">
        <v>40</v>
      </c>
      <c r="E36" s="51" t="s">
        <v>221</v>
      </c>
      <c r="F36" s="24" t="s">
        <v>228</v>
      </c>
      <c r="G36" s="24" t="s">
        <v>92</v>
      </c>
      <c r="H36" s="36"/>
      <c r="I36" s="52">
        <f>I37</f>
        <v>1</v>
      </c>
    </row>
    <row r="37" spans="1:9" ht="36">
      <c r="A37" s="253"/>
      <c r="B37" s="197"/>
      <c r="C37" s="38" t="s">
        <v>77</v>
      </c>
      <c r="D37" s="53" t="s">
        <v>40</v>
      </c>
      <c r="E37" s="28" t="s">
        <v>221</v>
      </c>
      <c r="F37" s="28" t="s">
        <v>228</v>
      </c>
      <c r="G37" s="28" t="s">
        <v>92</v>
      </c>
      <c r="H37" s="28" t="s">
        <v>75</v>
      </c>
      <c r="I37" s="42">
        <v>1</v>
      </c>
    </row>
    <row r="38" spans="1:9" ht="18.75">
      <c r="A38" s="253"/>
      <c r="B38" s="197"/>
      <c r="C38" s="19" t="s">
        <v>60</v>
      </c>
      <c r="D38" s="17" t="s">
        <v>40</v>
      </c>
      <c r="E38" s="54" t="s">
        <v>221</v>
      </c>
      <c r="F38" s="17" t="s">
        <v>228</v>
      </c>
      <c r="G38" s="17" t="s">
        <v>93</v>
      </c>
      <c r="H38" s="21"/>
      <c r="I38" s="48">
        <f>I39</f>
        <v>74.7</v>
      </c>
    </row>
    <row r="39" spans="1:9" ht="18.75">
      <c r="A39" s="253"/>
      <c r="B39" s="197"/>
      <c r="C39" s="19" t="s">
        <v>61</v>
      </c>
      <c r="D39" s="55" t="s">
        <v>40</v>
      </c>
      <c r="E39" s="54" t="s">
        <v>221</v>
      </c>
      <c r="F39" s="17" t="s">
        <v>228</v>
      </c>
      <c r="G39" s="17" t="s">
        <v>94</v>
      </c>
      <c r="H39" s="21"/>
      <c r="I39" s="48">
        <f>I40+I42</f>
        <v>74.7</v>
      </c>
    </row>
    <row r="40" spans="1:9" ht="37.5">
      <c r="A40" s="253"/>
      <c r="B40" s="197"/>
      <c r="C40" s="56" t="s">
        <v>157</v>
      </c>
      <c r="D40" s="50" t="s">
        <v>40</v>
      </c>
      <c r="E40" s="24" t="s">
        <v>221</v>
      </c>
      <c r="F40" s="24" t="s">
        <v>228</v>
      </c>
      <c r="G40" s="24" t="s">
        <v>95</v>
      </c>
      <c r="H40" s="24"/>
      <c r="I40" s="26">
        <f>I41</f>
        <v>33.1</v>
      </c>
    </row>
    <row r="41" spans="1:9" ht="18.75">
      <c r="A41" s="253"/>
      <c r="B41" s="197"/>
      <c r="C41" s="57" t="s">
        <v>62</v>
      </c>
      <c r="D41" s="53" t="s">
        <v>40</v>
      </c>
      <c r="E41" s="28" t="s">
        <v>221</v>
      </c>
      <c r="F41" s="28" t="s">
        <v>228</v>
      </c>
      <c r="G41" s="28" t="s">
        <v>95</v>
      </c>
      <c r="H41" s="28" t="s">
        <v>46</v>
      </c>
      <c r="I41" s="31">
        <v>33.1</v>
      </c>
    </row>
    <row r="42" spans="1:9" ht="37.5">
      <c r="A42" s="253"/>
      <c r="B42" s="197"/>
      <c r="C42" s="58" t="s">
        <v>158</v>
      </c>
      <c r="D42" s="50" t="s">
        <v>40</v>
      </c>
      <c r="E42" s="51" t="s">
        <v>221</v>
      </c>
      <c r="F42" s="24" t="s">
        <v>228</v>
      </c>
      <c r="G42" s="24" t="s">
        <v>96</v>
      </c>
      <c r="H42" s="36"/>
      <c r="I42" s="59">
        <f>I43</f>
        <v>41.6</v>
      </c>
    </row>
    <row r="43" spans="1:9" ht="18.75">
      <c r="A43" s="253"/>
      <c r="B43" s="197"/>
      <c r="C43" s="60" t="s">
        <v>62</v>
      </c>
      <c r="D43" s="53" t="s">
        <v>40</v>
      </c>
      <c r="E43" s="28" t="s">
        <v>221</v>
      </c>
      <c r="F43" s="28" t="s">
        <v>228</v>
      </c>
      <c r="G43" s="28" t="s">
        <v>96</v>
      </c>
      <c r="H43" s="28" t="s">
        <v>46</v>
      </c>
      <c r="I43" s="31">
        <v>41.6</v>
      </c>
    </row>
    <row r="44" spans="1:9" ht="37.5">
      <c r="A44" s="253"/>
      <c r="B44" s="197"/>
      <c r="C44" s="61" t="s">
        <v>252</v>
      </c>
      <c r="D44" s="44" t="s">
        <v>40</v>
      </c>
      <c r="E44" s="17" t="s">
        <v>221</v>
      </c>
      <c r="F44" s="17" t="s">
        <v>234</v>
      </c>
      <c r="G44" s="17"/>
      <c r="H44" s="17"/>
      <c r="I44" s="62">
        <f>I45</f>
        <v>24.9</v>
      </c>
    </row>
    <row r="45" spans="1:9" ht="18.75">
      <c r="A45" s="253"/>
      <c r="B45" s="197"/>
      <c r="C45" s="63" t="s">
        <v>60</v>
      </c>
      <c r="D45" s="44" t="s">
        <v>40</v>
      </c>
      <c r="E45" s="51" t="s">
        <v>221</v>
      </c>
      <c r="F45" s="24" t="s">
        <v>234</v>
      </c>
      <c r="G45" s="24" t="s">
        <v>93</v>
      </c>
      <c r="H45" s="64"/>
      <c r="I45" s="62">
        <f>I46</f>
        <v>24.9</v>
      </c>
    </row>
    <row r="46" spans="1:9" ht="18.75">
      <c r="A46" s="253"/>
      <c r="B46" s="197"/>
      <c r="C46" s="19" t="s">
        <v>61</v>
      </c>
      <c r="D46" s="44" t="s">
        <v>40</v>
      </c>
      <c r="E46" s="54" t="s">
        <v>221</v>
      </c>
      <c r="F46" s="17" t="s">
        <v>234</v>
      </c>
      <c r="G46" s="17" t="s">
        <v>94</v>
      </c>
      <c r="H46" s="21"/>
      <c r="I46" s="62">
        <f>I47</f>
        <v>24.9</v>
      </c>
    </row>
    <row r="47" spans="1:9" ht="36.75" customHeight="1">
      <c r="A47" s="253"/>
      <c r="B47" s="197"/>
      <c r="C47" s="22" t="s">
        <v>276</v>
      </c>
      <c r="D47" s="50" t="s">
        <v>40</v>
      </c>
      <c r="E47" s="24" t="s">
        <v>221</v>
      </c>
      <c r="F47" s="24" t="s">
        <v>234</v>
      </c>
      <c r="G47" s="24" t="s">
        <v>97</v>
      </c>
      <c r="H47" s="24"/>
      <c r="I47" s="65">
        <f>I48</f>
        <v>24.9</v>
      </c>
    </row>
    <row r="48" spans="1:9" ht="18.75">
      <c r="A48" s="253"/>
      <c r="B48" s="197"/>
      <c r="C48" s="66" t="s">
        <v>62</v>
      </c>
      <c r="D48" s="28" t="s">
        <v>40</v>
      </c>
      <c r="E48" s="28" t="s">
        <v>221</v>
      </c>
      <c r="F48" s="28" t="s">
        <v>234</v>
      </c>
      <c r="G48" s="28" t="s">
        <v>97</v>
      </c>
      <c r="H48" s="28" t="s">
        <v>46</v>
      </c>
      <c r="I48" s="67">
        <v>24.9</v>
      </c>
    </row>
    <row r="49" spans="1:9" ht="18.75">
      <c r="A49" s="253"/>
      <c r="B49" s="197"/>
      <c r="C49" s="19" t="s">
        <v>20</v>
      </c>
      <c r="D49" s="17" t="s">
        <v>40</v>
      </c>
      <c r="E49" s="17" t="s">
        <v>221</v>
      </c>
      <c r="F49" s="17" t="s">
        <v>225</v>
      </c>
      <c r="G49" s="17"/>
      <c r="H49" s="17"/>
      <c r="I49" s="68">
        <f>I50</f>
        <v>30</v>
      </c>
    </row>
    <row r="50" spans="1:9" ht="18.75">
      <c r="A50" s="253"/>
      <c r="B50" s="197"/>
      <c r="C50" s="63" t="s">
        <v>60</v>
      </c>
      <c r="D50" s="17" t="s">
        <v>40</v>
      </c>
      <c r="E50" s="17" t="s">
        <v>221</v>
      </c>
      <c r="F50" s="17" t="s">
        <v>225</v>
      </c>
      <c r="G50" s="17" t="s">
        <v>93</v>
      </c>
      <c r="H50" s="17"/>
      <c r="I50" s="68">
        <f>I51</f>
        <v>30</v>
      </c>
    </row>
    <row r="51" spans="1:9" ht="18.75">
      <c r="A51" s="253"/>
      <c r="B51" s="197"/>
      <c r="C51" s="32" t="s">
        <v>61</v>
      </c>
      <c r="D51" s="17" t="s">
        <v>40</v>
      </c>
      <c r="E51" s="17" t="s">
        <v>221</v>
      </c>
      <c r="F51" s="17" t="s">
        <v>225</v>
      </c>
      <c r="G51" s="17" t="s">
        <v>94</v>
      </c>
      <c r="H51" s="17" t="s">
        <v>17</v>
      </c>
      <c r="I51" s="68">
        <f>I52</f>
        <v>30</v>
      </c>
    </row>
    <row r="52" spans="1:9" ht="18.75">
      <c r="A52" s="253"/>
      <c r="B52" s="197"/>
      <c r="C52" s="56" t="s">
        <v>159</v>
      </c>
      <c r="D52" s="24" t="s">
        <v>40</v>
      </c>
      <c r="E52" s="24" t="s">
        <v>221</v>
      </c>
      <c r="F52" s="24" t="s">
        <v>225</v>
      </c>
      <c r="G52" s="24" t="s">
        <v>98</v>
      </c>
      <c r="H52" s="24"/>
      <c r="I52" s="69">
        <f>I53</f>
        <v>30</v>
      </c>
    </row>
    <row r="53" spans="1:9" ht="18.75">
      <c r="A53" s="253"/>
      <c r="B53" s="197"/>
      <c r="C53" s="57" t="s">
        <v>48</v>
      </c>
      <c r="D53" s="28" t="s">
        <v>40</v>
      </c>
      <c r="E53" s="28" t="s">
        <v>221</v>
      </c>
      <c r="F53" s="28" t="s">
        <v>225</v>
      </c>
      <c r="G53" s="28" t="s">
        <v>98</v>
      </c>
      <c r="H53" s="28" t="s">
        <v>47</v>
      </c>
      <c r="I53" s="70">
        <v>30</v>
      </c>
    </row>
    <row r="54" spans="1:9" ht="18.75">
      <c r="A54" s="253"/>
      <c r="B54" s="197"/>
      <c r="C54" s="19" t="s">
        <v>21</v>
      </c>
      <c r="D54" s="17" t="s">
        <v>40</v>
      </c>
      <c r="E54" s="17" t="s">
        <v>221</v>
      </c>
      <c r="F54" s="17" t="s">
        <v>224</v>
      </c>
      <c r="G54" s="17"/>
      <c r="H54" s="17"/>
      <c r="I54" s="20">
        <f>I55</f>
        <v>508.20000000000005</v>
      </c>
    </row>
    <row r="55" spans="1:9" ht="18.75">
      <c r="A55" s="253"/>
      <c r="B55" s="197"/>
      <c r="C55" s="63" t="s">
        <v>60</v>
      </c>
      <c r="D55" s="17" t="s">
        <v>40</v>
      </c>
      <c r="E55" s="17" t="s">
        <v>221</v>
      </c>
      <c r="F55" s="17" t="s">
        <v>224</v>
      </c>
      <c r="G55" s="17" t="s">
        <v>93</v>
      </c>
      <c r="H55" s="17"/>
      <c r="I55" s="71">
        <f>I56</f>
        <v>508.20000000000005</v>
      </c>
    </row>
    <row r="56" spans="1:9" ht="18.75">
      <c r="A56" s="253"/>
      <c r="B56" s="197"/>
      <c r="C56" s="19" t="s">
        <v>61</v>
      </c>
      <c r="D56" s="46" t="s">
        <v>40</v>
      </c>
      <c r="E56" s="17" t="s">
        <v>221</v>
      </c>
      <c r="F56" s="17" t="s">
        <v>224</v>
      </c>
      <c r="G56" s="17" t="s">
        <v>94</v>
      </c>
      <c r="H56" s="17"/>
      <c r="I56" s="71">
        <f>I57+I59+I61+I65+I69+I71+I63+I67</f>
        <v>508.20000000000005</v>
      </c>
    </row>
    <row r="57" spans="1:9" ht="18.75">
      <c r="A57" s="253"/>
      <c r="B57" s="197"/>
      <c r="C57" s="22" t="s">
        <v>160</v>
      </c>
      <c r="D57" s="24" t="s">
        <v>40</v>
      </c>
      <c r="E57" s="51" t="s">
        <v>221</v>
      </c>
      <c r="F57" s="51" t="s">
        <v>224</v>
      </c>
      <c r="G57" s="51" t="s">
        <v>99</v>
      </c>
      <c r="H57" s="24"/>
      <c r="I57" s="26">
        <f>I58</f>
        <v>9</v>
      </c>
    </row>
    <row r="58" spans="1:9" ht="18.75">
      <c r="A58" s="253"/>
      <c r="B58" s="197"/>
      <c r="C58" s="41" t="s">
        <v>78</v>
      </c>
      <c r="D58" s="72" t="s">
        <v>40</v>
      </c>
      <c r="E58" s="28" t="s">
        <v>221</v>
      </c>
      <c r="F58" s="28" t="s">
        <v>224</v>
      </c>
      <c r="G58" s="28" t="s">
        <v>99</v>
      </c>
      <c r="H58" s="28" t="s">
        <v>76</v>
      </c>
      <c r="I58" s="29">
        <v>9</v>
      </c>
    </row>
    <row r="59" spans="1:9" ht="18.75">
      <c r="A59" s="253"/>
      <c r="B59" s="197"/>
      <c r="C59" s="73" t="s">
        <v>161</v>
      </c>
      <c r="D59" s="24" t="s">
        <v>40</v>
      </c>
      <c r="E59" s="24" t="s">
        <v>221</v>
      </c>
      <c r="F59" s="24" t="s">
        <v>224</v>
      </c>
      <c r="G59" s="24" t="s">
        <v>100</v>
      </c>
      <c r="H59" s="24"/>
      <c r="I59" s="26">
        <f>I60</f>
        <v>15.5</v>
      </c>
    </row>
    <row r="60" spans="1:9" ht="36">
      <c r="A60" s="253"/>
      <c r="B60" s="197"/>
      <c r="C60" s="38" t="s">
        <v>77</v>
      </c>
      <c r="D60" s="72" t="s">
        <v>40</v>
      </c>
      <c r="E60" s="39" t="s">
        <v>221</v>
      </c>
      <c r="F60" s="39" t="s">
        <v>224</v>
      </c>
      <c r="G60" s="39" t="s">
        <v>100</v>
      </c>
      <c r="H60" s="39" t="s">
        <v>75</v>
      </c>
      <c r="I60" s="40">
        <v>15.5</v>
      </c>
    </row>
    <row r="61" spans="1:9" ht="36.75" customHeight="1">
      <c r="A61" s="253"/>
      <c r="B61" s="197"/>
      <c r="C61" s="74" t="s">
        <v>291</v>
      </c>
      <c r="D61" s="50" t="s">
        <v>40</v>
      </c>
      <c r="E61" s="24" t="s">
        <v>221</v>
      </c>
      <c r="F61" s="24" t="s">
        <v>224</v>
      </c>
      <c r="G61" s="24" t="s">
        <v>101</v>
      </c>
      <c r="H61" s="24"/>
      <c r="I61" s="26">
        <f>I62</f>
        <v>11.5</v>
      </c>
    </row>
    <row r="62" spans="1:9" ht="18.75">
      <c r="A62" s="253"/>
      <c r="B62" s="197"/>
      <c r="C62" s="38" t="s">
        <v>236</v>
      </c>
      <c r="D62" s="53" t="s">
        <v>40</v>
      </c>
      <c r="E62" s="28" t="s">
        <v>221</v>
      </c>
      <c r="F62" s="28" t="s">
        <v>224</v>
      </c>
      <c r="G62" s="28" t="s">
        <v>101</v>
      </c>
      <c r="H62" s="28" t="s">
        <v>235</v>
      </c>
      <c r="I62" s="31">
        <v>11.5</v>
      </c>
    </row>
    <row r="63" spans="1:9" ht="49.5" customHeight="1">
      <c r="A63" s="253"/>
      <c r="B63" s="197"/>
      <c r="C63" s="74" t="s">
        <v>162</v>
      </c>
      <c r="D63" s="50" t="s">
        <v>40</v>
      </c>
      <c r="E63" s="24" t="s">
        <v>221</v>
      </c>
      <c r="F63" s="24" t="s">
        <v>224</v>
      </c>
      <c r="G63" s="24" t="s">
        <v>102</v>
      </c>
      <c r="H63" s="24"/>
      <c r="I63" s="59">
        <f>I64</f>
        <v>30</v>
      </c>
    </row>
    <row r="64" spans="1:9" ht="36">
      <c r="A64" s="253"/>
      <c r="B64" s="197"/>
      <c r="C64" s="38" t="s">
        <v>77</v>
      </c>
      <c r="D64" s="53" t="s">
        <v>40</v>
      </c>
      <c r="E64" s="28" t="s">
        <v>221</v>
      </c>
      <c r="F64" s="28" t="s">
        <v>224</v>
      </c>
      <c r="G64" s="28" t="s">
        <v>102</v>
      </c>
      <c r="H64" s="28" t="s">
        <v>75</v>
      </c>
      <c r="I64" s="31">
        <v>30</v>
      </c>
    </row>
    <row r="65" spans="1:9" ht="37.5">
      <c r="A65" s="253"/>
      <c r="B65" s="197"/>
      <c r="C65" s="56" t="s">
        <v>163</v>
      </c>
      <c r="D65" s="76" t="s">
        <v>40</v>
      </c>
      <c r="E65" s="51" t="s">
        <v>221</v>
      </c>
      <c r="F65" s="51" t="s">
        <v>224</v>
      </c>
      <c r="G65" s="51" t="s">
        <v>103</v>
      </c>
      <c r="H65" s="24"/>
      <c r="I65" s="26">
        <f>I66</f>
        <v>329.1</v>
      </c>
    </row>
    <row r="66" spans="1:9" ht="36">
      <c r="A66" s="253"/>
      <c r="B66" s="197"/>
      <c r="C66" s="38" t="s">
        <v>77</v>
      </c>
      <c r="D66" s="72" t="s">
        <v>40</v>
      </c>
      <c r="E66" s="39" t="s">
        <v>221</v>
      </c>
      <c r="F66" s="39" t="s">
        <v>224</v>
      </c>
      <c r="G66" s="39" t="s">
        <v>103</v>
      </c>
      <c r="H66" s="39" t="s">
        <v>75</v>
      </c>
      <c r="I66" s="40">
        <v>329.1</v>
      </c>
    </row>
    <row r="67" spans="1:9" ht="56.25">
      <c r="A67" s="253"/>
      <c r="B67" s="197"/>
      <c r="C67" s="174" t="s">
        <v>147</v>
      </c>
      <c r="D67" s="50" t="s">
        <v>40</v>
      </c>
      <c r="E67" s="50" t="s">
        <v>221</v>
      </c>
      <c r="F67" s="50" t="s">
        <v>224</v>
      </c>
      <c r="G67" s="50" t="s">
        <v>148</v>
      </c>
      <c r="H67" s="24"/>
      <c r="I67" s="26">
        <f>I68</f>
        <v>29.8</v>
      </c>
    </row>
    <row r="68" spans="1:9" ht="36">
      <c r="A68" s="253"/>
      <c r="B68" s="197"/>
      <c r="C68" s="38" t="s">
        <v>77</v>
      </c>
      <c r="D68" s="28" t="s">
        <v>40</v>
      </c>
      <c r="E68" s="28" t="s">
        <v>221</v>
      </c>
      <c r="F68" s="28" t="s">
        <v>224</v>
      </c>
      <c r="G68" s="28" t="s">
        <v>148</v>
      </c>
      <c r="H68" s="28" t="s">
        <v>75</v>
      </c>
      <c r="I68" s="31">
        <v>29.8</v>
      </c>
    </row>
    <row r="69" spans="1:9" ht="24.75" customHeight="1">
      <c r="A69" s="253"/>
      <c r="B69" s="197"/>
      <c r="C69" s="56" t="s">
        <v>164</v>
      </c>
      <c r="D69" s="76" t="s">
        <v>40</v>
      </c>
      <c r="E69" s="51" t="s">
        <v>221</v>
      </c>
      <c r="F69" s="24" t="s">
        <v>224</v>
      </c>
      <c r="G69" s="24" t="s">
        <v>104</v>
      </c>
      <c r="H69" s="36"/>
      <c r="I69" s="77">
        <f>I70</f>
        <v>50</v>
      </c>
    </row>
    <row r="70" spans="1:9" ht="36">
      <c r="A70" s="253"/>
      <c r="B70" s="197"/>
      <c r="C70" s="38" t="s">
        <v>77</v>
      </c>
      <c r="D70" s="53" t="s">
        <v>40</v>
      </c>
      <c r="E70" s="28" t="s">
        <v>221</v>
      </c>
      <c r="F70" s="28" t="s">
        <v>224</v>
      </c>
      <c r="G70" s="28" t="s">
        <v>104</v>
      </c>
      <c r="H70" s="28" t="s">
        <v>75</v>
      </c>
      <c r="I70" s="31">
        <v>50</v>
      </c>
    </row>
    <row r="71" spans="1:9" ht="37.5">
      <c r="A71" s="253"/>
      <c r="B71" s="197"/>
      <c r="C71" s="56" t="s">
        <v>165</v>
      </c>
      <c r="D71" s="76" t="s">
        <v>40</v>
      </c>
      <c r="E71" s="24" t="s">
        <v>221</v>
      </c>
      <c r="F71" s="24" t="s">
        <v>224</v>
      </c>
      <c r="G71" s="24" t="s">
        <v>105</v>
      </c>
      <c r="H71" s="24"/>
      <c r="I71" s="52">
        <f>I72</f>
        <v>33.3</v>
      </c>
    </row>
    <row r="72" spans="1:9" ht="18.75">
      <c r="A72" s="253"/>
      <c r="B72" s="197"/>
      <c r="C72" s="57" t="s">
        <v>62</v>
      </c>
      <c r="D72" s="53" t="s">
        <v>40</v>
      </c>
      <c r="E72" s="28" t="s">
        <v>221</v>
      </c>
      <c r="F72" s="28" t="s">
        <v>224</v>
      </c>
      <c r="G72" s="28" t="s">
        <v>105</v>
      </c>
      <c r="H72" s="28" t="s">
        <v>46</v>
      </c>
      <c r="I72" s="42">
        <v>33.3</v>
      </c>
    </row>
    <row r="73" spans="1:9" ht="18.75">
      <c r="A73" s="253"/>
      <c r="B73" s="197"/>
      <c r="C73" s="78" t="s">
        <v>22</v>
      </c>
      <c r="D73" s="17" t="s">
        <v>40</v>
      </c>
      <c r="E73" s="33" t="s">
        <v>222</v>
      </c>
      <c r="F73" s="33"/>
      <c r="G73" s="33"/>
      <c r="H73" s="33"/>
      <c r="I73" s="20">
        <f>I74</f>
        <v>137.1</v>
      </c>
    </row>
    <row r="74" spans="1:9" ht="18.75">
      <c r="A74" s="253"/>
      <c r="B74" s="197"/>
      <c r="C74" s="79" t="s">
        <v>23</v>
      </c>
      <c r="D74" s="17" t="s">
        <v>40</v>
      </c>
      <c r="E74" s="33" t="s">
        <v>222</v>
      </c>
      <c r="F74" s="80" t="s">
        <v>223</v>
      </c>
      <c r="G74" s="33"/>
      <c r="H74" s="33"/>
      <c r="I74" s="20">
        <f>I75</f>
        <v>137.1</v>
      </c>
    </row>
    <row r="75" spans="1:9" ht="18.75">
      <c r="A75" s="253"/>
      <c r="B75" s="197"/>
      <c r="C75" s="79" t="s">
        <v>60</v>
      </c>
      <c r="D75" s="14" t="s">
        <v>40</v>
      </c>
      <c r="E75" s="33" t="s">
        <v>222</v>
      </c>
      <c r="F75" s="80" t="s">
        <v>223</v>
      </c>
      <c r="G75" s="80" t="s">
        <v>93</v>
      </c>
      <c r="H75" s="33"/>
      <c r="I75" s="20">
        <f>I76</f>
        <v>137.1</v>
      </c>
    </row>
    <row r="76" spans="1:9" ht="18.75">
      <c r="A76" s="253"/>
      <c r="B76" s="197"/>
      <c r="C76" s="81" t="s">
        <v>61</v>
      </c>
      <c r="D76" s="17" t="s">
        <v>40</v>
      </c>
      <c r="E76" s="33" t="s">
        <v>222</v>
      </c>
      <c r="F76" s="80" t="s">
        <v>223</v>
      </c>
      <c r="G76" s="80" t="s">
        <v>94</v>
      </c>
      <c r="H76" s="82"/>
      <c r="I76" s="48">
        <f>I77</f>
        <v>137.1</v>
      </c>
    </row>
    <row r="77" spans="1:9" ht="37.5">
      <c r="A77" s="253"/>
      <c r="B77" s="197"/>
      <c r="C77" s="58" t="s">
        <v>166</v>
      </c>
      <c r="D77" s="24" t="s">
        <v>40</v>
      </c>
      <c r="E77" s="50" t="s">
        <v>222</v>
      </c>
      <c r="F77" s="76" t="s">
        <v>223</v>
      </c>
      <c r="G77" s="76" t="s">
        <v>106</v>
      </c>
      <c r="H77" s="75"/>
      <c r="I77" s="83">
        <f>I78+I79</f>
        <v>137.1</v>
      </c>
    </row>
    <row r="78" spans="1:9" ht="18.75">
      <c r="A78" s="253"/>
      <c r="B78" s="197"/>
      <c r="C78" s="84" t="s">
        <v>74</v>
      </c>
      <c r="D78" s="39" t="s">
        <v>40</v>
      </c>
      <c r="E78" s="72" t="s">
        <v>222</v>
      </c>
      <c r="F78" s="72" t="s">
        <v>223</v>
      </c>
      <c r="G78" s="72" t="s">
        <v>106</v>
      </c>
      <c r="H78" s="72" t="s">
        <v>73</v>
      </c>
      <c r="I78" s="40">
        <v>88.3</v>
      </c>
    </row>
    <row r="79" spans="1:9" ht="36">
      <c r="A79" s="253"/>
      <c r="B79" s="197"/>
      <c r="C79" s="38" t="s">
        <v>77</v>
      </c>
      <c r="D79" s="28" t="s">
        <v>40</v>
      </c>
      <c r="E79" s="53" t="s">
        <v>222</v>
      </c>
      <c r="F79" s="53" t="s">
        <v>223</v>
      </c>
      <c r="G79" s="53" t="s">
        <v>106</v>
      </c>
      <c r="H79" s="53" t="s">
        <v>75</v>
      </c>
      <c r="I79" s="31">
        <v>48.8</v>
      </c>
    </row>
    <row r="80" spans="1:9" ht="18.75">
      <c r="A80" s="253"/>
      <c r="B80" s="197"/>
      <c r="C80" s="19" t="s">
        <v>24</v>
      </c>
      <c r="D80" s="17" t="s">
        <v>40</v>
      </c>
      <c r="E80" s="17" t="s">
        <v>223</v>
      </c>
      <c r="F80" s="17"/>
      <c r="G80" s="17" t="s">
        <v>17</v>
      </c>
      <c r="H80" s="17" t="s">
        <v>17</v>
      </c>
      <c r="I80" s="18">
        <f>I81+I89+I100</f>
        <v>206.79999999999998</v>
      </c>
    </row>
    <row r="81" spans="1:9" ht="37.5">
      <c r="A81" s="253"/>
      <c r="B81" s="197"/>
      <c r="C81" s="19" t="s">
        <v>253</v>
      </c>
      <c r="D81" s="17" t="s">
        <v>40</v>
      </c>
      <c r="E81" s="17" t="s">
        <v>223</v>
      </c>
      <c r="F81" s="17" t="s">
        <v>230</v>
      </c>
      <c r="G81" s="17"/>
      <c r="H81" s="17"/>
      <c r="I81" s="20">
        <f>I82</f>
        <v>19.2</v>
      </c>
    </row>
    <row r="82" spans="1:9" ht="37.5">
      <c r="A82" s="253"/>
      <c r="B82" s="197"/>
      <c r="C82" s="19" t="s">
        <v>63</v>
      </c>
      <c r="D82" s="17" t="s">
        <v>40</v>
      </c>
      <c r="E82" s="17" t="s">
        <v>223</v>
      </c>
      <c r="F82" s="17" t="s">
        <v>230</v>
      </c>
      <c r="G82" s="17" t="s">
        <v>107</v>
      </c>
      <c r="H82" s="17"/>
      <c r="I82" s="20">
        <f>I83</f>
        <v>19.2</v>
      </c>
    </row>
    <row r="83" spans="1:9" ht="45" customHeight="1">
      <c r="A83" s="253"/>
      <c r="B83" s="197"/>
      <c r="C83" s="85" t="s">
        <v>152</v>
      </c>
      <c r="D83" s="17" t="s">
        <v>40</v>
      </c>
      <c r="E83" s="17" t="s">
        <v>223</v>
      </c>
      <c r="F83" s="17" t="s">
        <v>230</v>
      </c>
      <c r="G83" s="17" t="s">
        <v>149</v>
      </c>
      <c r="H83" s="17"/>
      <c r="I83" s="20">
        <f>I84</f>
        <v>19.2</v>
      </c>
    </row>
    <row r="84" spans="1:9" ht="41.25" customHeight="1">
      <c r="A84" s="253"/>
      <c r="B84" s="197"/>
      <c r="C84" s="175" t="s">
        <v>150</v>
      </c>
      <c r="D84" s="17" t="s">
        <v>40</v>
      </c>
      <c r="E84" s="17" t="s">
        <v>223</v>
      </c>
      <c r="F84" s="17" t="s">
        <v>230</v>
      </c>
      <c r="G84" s="17" t="s">
        <v>109</v>
      </c>
      <c r="H84" s="46"/>
      <c r="I84" s="176">
        <f>I85+I87</f>
        <v>19.2</v>
      </c>
    </row>
    <row r="85" spans="1:9" ht="18.75">
      <c r="A85" s="253"/>
      <c r="B85" s="197"/>
      <c r="C85" s="49" t="s">
        <v>151</v>
      </c>
      <c r="D85" s="76" t="s">
        <v>40</v>
      </c>
      <c r="E85" s="24" t="s">
        <v>223</v>
      </c>
      <c r="F85" s="24" t="s">
        <v>230</v>
      </c>
      <c r="G85" s="24" t="s">
        <v>110</v>
      </c>
      <c r="H85" s="24"/>
      <c r="I85" s="77">
        <f>I86</f>
        <v>7</v>
      </c>
    </row>
    <row r="86" spans="1:9" ht="36">
      <c r="A86" s="253"/>
      <c r="B86" s="197"/>
      <c r="C86" s="38" t="s">
        <v>77</v>
      </c>
      <c r="D86" s="53" t="s">
        <v>40</v>
      </c>
      <c r="E86" s="28" t="s">
        <v>223</v>
      </c>
      <c r="F86" s="28" t="s">
        <v>230</v>
      </c>
      <c r="G86" s="28" t="s">
        <v>110</v>
      </c>
      <c r="H86" s="28" t="s">
        <v>75</v>
      </c>
      <c r="I86" s="31">
        <v>7</v>
      </c>
    </row>
    <row r="87" spans="1:9" ht="58.5" customHeight="1">
      <c r="A87" s="253"/>
      <c r="B87" s="197"/>
      <c r="C87" s="86" t="s">
        <v>207</v>
      </c>
      <c r="D87" s="24" t="s">
        <v>40</v>
      </c>
      <c r="E87" s="46" t="s">
        <v>223</v>
      </c>
      <c r="F87" s="46" t="s">
        <v>230</v>
      </c>
      <c r="G87" s="46" t="s">
        <v>111</v>
      </c>
      <c r="H87" s="46"/>
      <c r="I87" s="87">
        <f>I88</f>
        <v>12.2</v>
      </c>
    </row>
    <row r="88" spans="1:9" ht="18.75">
      <c r="A88" s="253"/>
      <c r="B88" s="197"/>
      <c r="C88" s="57" t="s">
        <v>62</v>
      </c>
      <c r="D88" s="28" t="s">
        <v>40</v>
      </c>
      <c r="E88" s="28" t="s">
        <v>223</v>
      </c>
      <c r="F88" s="28" t="s">
        <v>230</v>
      </c>
      <c r="G88" s="28" t="s">
        <v>111</v>
      </c>
      <c r="H88" s="28" t="s">
        <v>46</v>
      </c>
      <c r="I88" s="42">
        <v>12.2</v>
      </c>
    </row>
    <row r="89" spans="1:9" ht="18.75">
      <c r="A89" s="253"/>
      <c r="B89" s="197"/>
      <c r="C89" s="16" t="s">
        <v>25</v>
      </c>
      <c r="D89" s="55" t="s">
        <v>40</v>
      </c>
      <c r="E89" s="14" t="s">
        <v>223</v>
      </c>
      <c r="F89" s="14" t="s">
        <v>226</v>
      </c>
      <c r="G89" s="14"/>
      <c r="H89" s="14"/>
      <c r="I89" s="18">
        <f>I90+I96</f>
        <v>180.6</v>
      </c>
    </row>
    <row r="90" spans="1:9" ht="20.25" customHeight="1">
      <c r="A90" s="253"/>
      <c r="B90" s="197"/>
      <c r="C90" s="19" t="s">
        <v>63</v>
      </c>
      <c r="D90" s="44" t="s">
        <v>40</v>
      </c>
      <c r="E90" s="54" t="s">
        <v>223</v>
      </c>
      <c r="F90" s="17" t="s">
        <v>226</v>
      </c>
      <c r="G90" s="17" t="s">
        <v>107</v>
      </c>
      <c r="H90" s="17" t="s">
        <v>17</v>
      </c>
      <c r="I90" s="20">
        <f>I91</f>
        <v>153</v>
      </c>
    </row>
    <row r="91" spans="1:9" ht="37.5">
      <c r="A91" s="253"/>
      <c r="B91" s="197"/>
      <c r="C91" s="85" t="s">
        <v>153</v>
      </c>
      <c r="D91" s="44" t="s">
        <v>40</v>
      </c>
      <c r="E91" s="54" t="s">
        <v>223</v>
      </c>
      <c r="F91" s="17" t="s">
        <v>226</v>
      </c>
      <c r="G91" s="17" t="s">
        <v>108</v>
      </c>
      <c r="H91" s="17"/>
      <c r="I91" s="20">
        <f>I92</f>
        <v>153</v>
      </c>
    </row>
    <row r="92" spans="1:9" ht="35.25" customHeight="1">
      <c r="A92" s="253"/>
      <c r="B92" s="197"/>
      <c r="C92" s="177" t="s">
        <v>155</v>
      </c>
      <c r="D92" s="33" t="s">
        <v>40</v>
      </c>
      <c r="E92" s="54" t="s">
        <v>223</v>
      </c>
      <c r="F92" s="17" t="s">
        <v>226</v>
      </c>
      <c r="G92" s="17" t="s">
        <v>154</v>
      </c>
      <c r="H92" s="17"/>
      <c r="I92" s="20">
        <f>I93</f>
        <v>153</v>
      </c>
    </row>
    <row r="93" spans="1:9" ht="39" customHeight="1">
      <c r="A93" s="253"/>
      <c r="B93" s="197"/>
      <c r="C93" s="90" t="s">
        <v>156</v>
      </c>
      <c r="D93" s="24" t="s">
        <v>40</v>
      </c>
      <c r="E93" s="51" t="s">
        <v>223</v>
      </c>
      <c r="F93" s="24" t="s">
        <v>226</v>
      </c>
      <c r="G93" s="24" t="s">
        <v>112</v>
      </c>
      <c r="H93" s="36"/>
      <c r="I93" s="83">
        <f>I94+I95</f>
        <v>153</v>
      </c>
    </row>
    <row r="94" spans="1:9" ht="36">
      <c r="A94" s="253"/>
      <c r="B94" s="197"/>
      <c r="C94" s="84" t="s">
        <v>77</v>
      </c>
      <c r="D94" s="72" t="s">
        <v>40</v>
      </c>
      <c r="E94" s="39" t="s">
        <v>223</v>
      </c>
      <c r="F94" s="39" t="s">
        <v>226</v>
      </c>
      <c r="G94" s="39" t="s">
        <v>112</v>
      </c>
      <c r="H94" s="39" t="s">
        <v>75</v>
      </c>
      <c r="I94" s="201">
        <v>123</v>
      </c>
    </row>
    <row r="95" spans="1:9" ht="29.25" customHeight="1">
      <c r="A95" s="253"/>
      <c r="B95" s="197"/>
      <c r="C95" s="60" t="s">
        <v>236</v>
      </c>
      <c r="D95" s="53" t="s">
        <v>40</v>
      </c>
      <c r="E95" s="28" t="s">
        <v>223</v>
      </c>
      <c r="F95" s="28" t="s">
        <v>226</v>
      </c>
      <c r="G95" s="28" t="s">
        <v>112</v>
      </c>
      <c r="H95" s="28" t="s">
        <v>235</v>
      </c>
      <c r="I95" s="214">
        <f>20+10</f>
        <v>30</v>
      </c>
    </row>
    <row r="96" spans="1:9" ht="18.75">
      <c r="A96" s="253"/>
      <c r="B96" s="197"/>
      <c r="C96" s="79" t="s">
        <v>60</v>
      </c>
      <c r="D96" s="14" t="s">
        <v>40</v>
      </c>
      <c r="E96" s="33" t="s">
        <v>223</v>
      </c>
      <c r="F96" s="80" t="s">
        <v>226</v>
      </c>
      <c r="G96" s="80" t="s">
        <v>93</v>
      </c>
      <c r="H96" s="33"/>
      <c r="I96" s="20">
        <f>I97</f>
        <v>27.6</v>
      </c>
    </row>
    <row r="97" spans="1:9" ht="18.75">
      <c r="A97" s="253"/>
      <c r="B97" s="197"/>
      <c r="C97" s="81" t="s">
        <v>61</v>
      </c>
      <c r="D97" s="17" t="s">
        <v>40</v>
      </c>
      <c r="E97" s="33" t="s">
        <v>223</v>
      </c>
      <c r="F97" s="80" t="s">
        <v>226</v>
      </c>
      <c r="G97" s="80" t="s">
        <v>94</v>
      </c>
      <c r="H97" s="82"/>
      <c r="I97" s="48">
        <f>I98</f>
        <v>27.6</v>
      </c>
    </row>
    <row r="98" spans="1:9" ht="18.75">
      <c r="A98" s="253"/>
      <c r="B98" s="197"/>
      <c r="C98" s="90" t="s">
        <v>167</v>
      </c>
      <c r="D98" s="24" t="s">
        <v>40</v>
      </c>
      <c r="E98" s="51" t="s">
        <v>223</v>
      </c>
      <c r="F98" s="24" t="s">
        <v>226</v>
      </c>
      <c r="G98" s="24" t="s">
        <v>113</v>
      </c>
      <c r="H98" s="36"/>
      <c r="I98" s="83">
        <f>I99</f>
        <v>27.6</v>
      </c>
    </row>
    <row r="99" spans="1:9" ht="36">
      <c r="A99" s="253"/>
      <c r="B99" s="197"/>
      <c r="C99" s="60" t="s">
        <v>77</v>
      </c>
      <c r="D99" s="53" t="s">
        <v>40</v>
      </c>
      <c r="E99" s="28" t="s">
        <v>223</v>
      </c>
      <c r="F99" s="28" t="s">
        <v>226</v>
      </c>
      <c r="G99" s="28" t="s">
        <v>113</v>
      </c>
      <c r="H99" s="28" t="s">
        <v>75</v>
      </c>
      <c r="I99" s="42">
        <f>20.6+7</f>
        <v>27.6</v>
      </c>
    </row>
    <row r="100" spans="1:9" ht="38.25" customHeight="1">
      <c r="A100" s="253"/>
      <c r="B100" s="197"/>
      <c r="C100" s="91" t="s">
        <v>45</v>
      </c>
      <c r="D100" s="55" t="s">
        <v>40</v>
      </c>
      <c r="E100" s="92" t="s">
        <v>223</v>
      </c>
      <c r="F100" s="14" t="s">
        <v>233</v>
      </c>
      <c r="G100" s="92"/>
      <c r="H100" s="92"/>
      <c r="I100" s="93">
        <f>I101+I106</f>
        <v>7</v>
      </c>
    </row>
    <row r="101" spans="1:9" ht="31.5" customHeight="1">
      <c r="A101" s="253"/>
      <c r="B101" s="197"/>
      <c r="C101" s="19" t="s">
        <v>63</v>
      </c>
      <c r="D101" s="17" t="s">
        <v>40</v>
      </c>
      <c r="E101" s="17" t="s">
        <v>223</v>
      </c>
      <c r="F101" s="17" t="s">
        <v>233</v>
      </c>
      <c r="G101" s="17" t="s">
        <v>107</v>
      </c>
      <c r="H101" s="54" t="s">
        <v>17</v>
      </c>
      <c r="I101" s="94">
        <f>I102</f>
        <v>4</v>
      </c>
    </row>
    <row r="102" spans="1:9" ht="38.25" customHeight="1">
      <c r="A102" s="253"/>
      <c r="B102" s="197"/>
      <c r="C102" s="85" t="s">
        <v>168</v>
      </c>
      <c r="D102" s="17" t="s">
        <v>40</v>
      </c>
      <c r="E102" s="17" t="s">
        <v>223</v>
      </c>
      <c r="F102" s="17" t="s">
        <v>233</v>
      </c>
      <c r="G102" s="17" t="s">
        <v>169</v>
      </c>
      <c r="H102" s="36"/>
      <c r="I102" s="95">
        <f>I103</f>
        <v>4</v>
      </c>
    </row>
    <row r="103" spans="1:9" ht="27.75" customHeight="1">
      <c r="A103" s="253"/>
      <c r="B103" s="197"/>
      <c r="C103" s="85" t="s">
        <v>203</v>
      </c>
      <c r="D103" s="17" t="s">
        <v>40</v>
      </c>
      <c r="E103" s="17" t="s">
        <v>223</v>
      </c>
      <c r="F103" s="17" t="s">
        <v>233</v>
      </c>
      <c r="G103" s="17" t="s">
        <v>114</v>
      </c>
      <c r="H103" s="36"/>
      <c r="I103" s="189">
        <f>I104</f>
        <v>4</v>
      </c>
    </row>
    <row r="104" spans="1:9" ht="37.5">
      <c r="A104" s="253"/>
      <c r="B104" s="197"/>
      <c r="C104" s="96" t="s">
        <v>170</v>
      </c>
      <c r="D104" s="24" t="s">
        <v>40</v>
      </c>
      <c r="E104" s="51" t="s">
        <v>223</v>
      </c>
      <c r="F104" s="24" t="s">
        <v>233</v>
      </c>
      <c r="G104" s="30" t="s">
        <v>115</v>
      </c>
      <c r="H104" s="36"/>
      <c r="I104" s="83">
        <f>I105</f>
        <v>4</v>
      </c>
    </row>
    <row r="105" spans="1:9" ht="36">
      <c r="A105" s="253"/>
      <c r="B105" s="197"/>
      <c r="C105" s="60" t="s">
        <v>77</v>
      </c>
      <c r="D105" s="53" t="s">
        <v>40</v>
      </c>
      <c r="E105" s="28" t="s">
        <v>223</v>
      </c>
      <c r="F105" s="28" t="s">
        <v>233</v>
      </c>
      <c r="G105" s="28" t="s">
        <v>115</v>
      </c>
      <c r="H105" s="28" t="s">
        <v>75</v>
      </c>
      <c r="I105" s="42">
        <v>4</v>
      </c>
    </row>
    <row r="106" spans="1:9" ht="56.25">
      <c r="A106" s="253"/>
      <c r="B106" s="197"/>
      <c r="C106" s="19" t="s">
        <v>240</v>
      </c>
      <c r="D106" s="17" t="s">
        <v>40</v>
      </c>
      <c r="E106" s="17" t="s">
        <v>223</v>
      </c>
      <c r="F106" s="17" t="s">
        <v>233</v>
      </c>
      <c r="G106" s="17" t="s">
        <v>237</v>
      </c>
      <c r="H106" s="54" t="s">
        <v>17</v>
      </c>
      <c r="I106" s="94">
        <f>I107</f>
        <v>3</v>
      </c>
    </row>
    <row r="107" spans="1:9" ht="39.75" customHeight="1">
      <c r="A107" s="253"/>
      <c r="B107" s="197"/>
      <c r="C107" s="85" t="s">
        <v>241</v>
      </c>
      <c r="D107" s="17" t="s">
        <v>40</v>
      </c>
      <c r="E107" s="17" t="s">
        <v>223</v>
      </c>
      <c r="F107" s="17" t="s">
        <v>233</v>
      </c>
      <c r="G107" s="17" t="s">
        <v>238</v>
      </c>
      <c r="H107" s="36"/>
      <c r="I107" s="189">
        <f>I108</f>
        <v>3</v>
      </c>
    </row>
    <row r="108" spans="1:9" ht="40.5" customHeight="1">
      <c r="A108" s="253"/>
      <c r="B108" s="197"/>
      <c r="C108" s="96" t="s">
        <v>242</v>
      </c>
      <c r="D108" s="24" t="s">
        <v>40</v>
      </c>
      <c r="E108" s="51" t="s">
        <v>223</v>
      </c>
      <c r="F108" s="24" t="s">
        <v>233</v>
      </c>
      <c r="G108" s="30" t="s">
        <v>239</v>
      </c>
      <c r="H108" s="36"/>
      <c r="I108" s="83">
        <f>I109</f>
        <v>3</v>
      </c>
    </row>
    <row r="109" spans="1:9" ht="36">
      <c r="A109" s="253"/>
      <c r="B109" s="197"/>
      <c r="C109" s="60" t="s">
        <v>77</v>
      </c>
      <c r="D109" s="53" t="s">
        <v>40</v>
      </c>
      <c r="E109" s="28" t="s">
        <v>223</v>
      </c>
      <c r="F109" s="28" t="s">
        <v>233</v>
      </c>
      <c r="G109" s="28" t="s">
        <v>239</v>
      </c>
      <c r="H109" s="28" t="s">
        <v>75</v>
      </c>
      <c r="I109" s="42">
        <v>3</v>
      </c>
    </row>
    <row r="110" spans="1:9" ht="18.75">
      <c r="A110" s="253"/>
      <c r="B110" s="197"/>
      <c r="C110" s="19" t="s">
        <v>26</v>
      </c>
      <c r="D110" s="14" t="s">
        <v>40</v>
      </c>
      <c r="E110" s="17" t="s">
        <v>228</v>
      </c>
      <c r="F110" s="17"/>
      <c r="G110" s="17"/>
      <c r="H110" s="17"/>
      <c r="I110" s="20">
        <f>I111+I141</f>
        <v>5066.1</v>
      </c>
    </row>
    <row r="111" spans="1:9" ht="18.75">
      <c r="A111" s="253"/>
      <c r="B111" s="197"/>
      <c r="C111" s="19" t="s">
        <v>51</v>
      </c>
      <c r="D111" s="14" t="s">
        <v>40</v>
      </c>
      <c r="E111" s="54" t="s">
        <v>228</v>
      </c>
      <c r="F111" s="17" t="s">
        <v>230</v>
      </c>
      <c r="G111" s="54"/>
      <c r="H111" s="54"/>
      <c r="I111" s="20">
        <f>I112+I131+I137</f>
        <v>4788.1</v>
      </c>
    </row>
    <row r="112" spans="1:9" ht="42" customHeight="1">
      <c r="A112" s="253"/>
      <c r="B112" s="197"/>
      <c r="C112" s="73" t="s">
        <v>64</v>
      </c>
      <c r="D112" s="46" t="s">
        <v>40</v>
      </c>
      <c r="E112" s="51" t="s">
        <v>228</v>
      </c>
      <c r="F112" s="24" t="s">
        <v>230</v>
      </c>
      <c r="G112" s="24" t="s">
        <v>116</v>
      </c>
      <c r="H112" s="36"/>
      <c r="I112" s="20">
        <f>I113+I127</f>
        <v>3342.1</v>
      </c>
    </row>
    <row r="113" spans="1:9" ht="56.25">
      <c r="A113" s="253"/>
      <c r="B113" s="197"/>
      <c r="C113" s="97" t="s">
        <v>171</v>
      </c>
      <c r="D113" s="46" t="s">
        <v>40</v>
      </c>
      <c r="E113" s="17" t="s">
        <v>228</v>
      </c>
      <c r="F113" s="17" t="s">
        <v>230</v>
      </c>
      <c r="G113" s="17" t="s">
        <v>117</v>
      </c>
      <c r="H113" s="17"/>
      <c r="I113" s="20">
        <f>I114</f>
        <v>3340.1</v>
      </c>
    </row>
    <row r="114" spans="1:9" ht="37.5">
      <c r="A114" s="253"/>
      <c r="B114" s="197"/>
      <c r="C114" s="179" t="s">
        <v>173</v>
      </c>
      <c r="D114" s="17" t="s">
        <v>40</v>
      </c>
      <c r="E114" s="17" t="s">
        <v>228</v>
      </c>
      <c r="F114" s="17" t="s">
        <v>230</v>
      </c>
      <c r="G114" s="17" t="s">
        <v>172</v>
      </c>
      <c r="H114" s="17"/>
      <c r="I114" s="20">
        <f>I117+I123+I125+I121+I119+I115</f>
        <v>3340.1</v>
      </c>
    </row>
    <row r="115" spans="1:9" ht="37.5">
      <c r="A115" s="253"/>
      <c r="B115" s="197"/>
      <c r="C115" s="90" t="s">
        <v>278</v>
      </c>
      <c r="D115" s="24" t="s">
        <v>40</v>
      </c>
      <c r="E115" s="24" t="s">
        <v>228</v>
      </c>
      <c r="F115" s="24" t="s">
        <v>230</v>
      </c>
      <c r="G115" s="24" t="s">
        <v>277</v>
      </c>
      <c r="H115" s="24"/>
      <c r="I115" s="101">
        <f>I116</f>
        <v>955.4</v>
      </c>
    </row>
    <row r="116" spans="1:9" ht="36">
      <c r="A116" s="253"/>
      <c r="B116" s="197"/>
      <c r="C116" s="100" t="s">
        <v>77</v>
      </c>
      <c r="D116" s="53" t="s">
        <v>40</v>
      </c>
      <c r="E116" s="28" t="s">
        <v>228</v>
      </c>
      <c r="F116" s="28" t="s">
        <v>230</v>
      </c>
      <c r="G116" s="28" t="s">
        <v>277</v>
      </c>
      <c r="H116" s="28" t="s">
        <v>75</v>
      </c>
      <c r="I116" s="31">
        <f>1151-195.6</f>
        <v>955.4</v>
      </c>
    </row>
    <row r="117" spans="1:9" ht="18.75">
      <c r="A117" s="253"/>
      <c r="B117" s="197"/>
      <c r="C117" s="90" t="s">
        <v>174</v>
      </c>
      <c r="D117" s="24" t="s">
        <v>40</v>
      </c>
      <c r="E117" s="24" t="s">
        <v>228</v>
      </c>
      <c r="F117" s="24" t="s">
        <v>230</v>
      </c>
      <c r="G117" s="24" t="s">
        <v>118</v>
      </c>
      <c r="H117" s="24"/>
      <c r="I117" s="101">
        <f>I118</f>
        <v>900.7</v>
      </c>
    </row>
    <row r="118" spans="1:9" ht="36">
      <c r="A118" s="253"/>
      <c r="B118" s="197"/>
      <c r="C118" s="100" t="s">
        <v>77</v>
      </c>
      <c r="D118" s="53" t="s">
        <v>40</v>
      </c>
      <c r="E118" s="28" t="s">
        <v>228</v>
      </c>
      <c r="F118" s="28" t="s">
        <v>230</v>
      </c>
      <c r="G118" s="28" t="s">
        <v>118</v>
      </c>
      <c r="H118" s="28" t="s">
        <v>75</v>
      </c>
      <c r="I118" s="31">
        <f>576.7+324</f>
        <v>900.7</v>
      </c>
    </row>
    <row r="119" spans="1:9" ht="56.25">
      <c r="A119" s="253"/>
      <c r="B119" s="197"/>
      <c r="C119" s="99" t="s">
        <v>255</v>
      </c>
      <c r="D119" s="30" t="s">
        <v>40</v>
      </c>
      <c r="E119" s="30" t="s">
        <v>228</v>
      </c>
      <c r="F119" s="30" t="s">
        <v>230</v>
      </c>
      <c r="G119" s="30" t="s">
        <v>256</v>
      </c>
      <c r="H119" s="30"/>
      <c r="I119" s="178">
        <f>I120</f>
        <v>217.1</v>
      </c>
    </row>
    <row r="120" spans="1:9" ht="36">
      <c r="A120" s="253"/>
      <c r="B120" s="197"/>
      <c r="C120" s="100" t="s">
        <v>77</v>
      </c>
      <c r="D120" s="28" t="s">
        <v>40</v>
      </c>
      <c r="E120" s="28" t="s">
        <v>228</v>
      </c>
      <c r="F120" s="28" t="s">
        <v>230</v>
      </c>
      <c r="G120" s="28" t="s">
        <v>256</v>
      </c>
      <c r="H120" s="28" t="s">
        <v>75</v>
      </c>
      <c r="I120" s="42">
        <f>169.2+47.9</f>
        <v>217.1</v>
      </c>
    </row>
    <row r="121" spans="1:9" ht="18.75">
      <c r="A121" s="253"/>
      <c r="B121" s="197"/>
      <c r="C121" s="90" t="s">
        <v>282</v>
      </c>
      <c r="D121" s="24" t="s">
        <v>40</v>
      </c>
      <c r="E121" s="24" t="s">
        <v>228</v>
      </c>
      <c r="F121" s="24" t="s">
        <v>230</v>
      </c>
      <c r="G121" s="24" t="s">
        <v>208</v>
      </c>
      <c r="H121" s="24"/>
      <c r="I121" s="101">
        <f>I122</f>
        <v>133.7</v>
      </c>
    </row>
    <row r="122" spans="1:9" ht="36">
      <c r="A122" s="253"/>
      <c r="B122" s="197"/>
      <c r="C122" s="100" t="s">
        <v>77</v>
      </c>
      <c r="D122" s="53" t="s">
        <v>40</v>
      </c>
      <c r="E122" s="28" t="s">
        <v>228</v>
      </c>
      <c r="F122" s="28" t="s">
        <v>230</v>
      </c>
      <c r="G122" s="28" t="s">
        <v>208</v>
      </c>
      <c r="H122" s="28" t="s">
        <v>75</v>
      </c>
      <c r="I122" s="31">
        <f>310-176.3</f>
        <v>133.7</v>
      </c>
    </row>
    <row r="123" spans="1:9" ht="18.75">
      <c r="A123" s="253"/>
      <c r="B123" s="197"/>
      <c r="C123" s="90" t="s">
        <v>282</v>
      </c>
      <c r="D123" s="24" t="s">
        <v>40</v>
      </c>
      <c r="E123" s="24" t="s">
        <v>228</v>
      </c>
      <c r="F123" s="24" t="s">
        <v>230</v>
      </c>
      <c r="G123" s="24" t="s">
        <v>119</v>
      </c>
      <c r="H123" s="24"/>
      <c r="I123" s="101">
        <f>I124</f>
        <v>912.1</v>
      </c>
    </row>
    <row r="124" spans="1:9" ht="36">
      <c r="A124" s="253"/>
      <c r="B124" s="197"/>
      <c r="C124" s="203" t="s">
        <v>77</v>
      </c>
      <c r="D124" s="204" t="s">
        <v>40</v>
      </c>
      <c r="E124" s="205" t="s">
        <v>228</v>
      </c>
      <c r="F124" s="205" t="s">
        <v>230</v>
      </c>
      <c r="G124" s="205" t="s">
        <v>119</v>
      </c>
      <c r="H124" s="205" t="s">
        <v>75</v>
      </c>
      <c r="I124" s="206">
        <v>912.1</v>
      </c>
    </row>
    <row r="125" spans="1:9" ht="39.75" customHeight="1">
      <c r="A125" s="253"/>
      <c r="B125" s="197"/>
      <c r="C125" s="102" t="s">
        <v>175</v>
      </c>
      <c r="D125" s="24" t="s">
        <v>40</v>
      </c>
      <c r="E125" s="24" t="s">
        <v>228</v>
      </c>
      <c r="F125" s="24" t="s">
        <v>230</v>
      </c>
      <c r="G125" s="24" t="s">
        <v>120</v>
      </c>
      <c r="H125" s="24"/>
      <c r="I125" s="77">
        <f>I126</f>
        <v>221.1</v>
      </c>
    </row>
    <row r="126" spans="1:9" ht="42" customHeight="1">
      <c r="A126" s="253"/>
      <c r="B126" s="197"/>
      <c r="C126" s="100" t="s">
        <v>77</v>
      </c>
      <c r="D126" s="53" t="s">
        <v>40</v>
      </c>
      <c r="E126" s="28" t="s">
        <v>228</v>
      </c>
      <c r="F126" s="28" t="s">
        <v>230</v>
      </c>
      <c r="G126" s="28" t="s">
        <v>120</v>
      </c>
      <c r="H126" s="28" t="s">
        <v>75</v>
      </c>
      <c r="I126" s="31">
        <v>221.1</v>
      </c>
    </row>
    <row r="127" spans="1:9" ht="63.75" customHeight="1">
      <c r="A127" s="253"/>
      <c r="B127" s="197"/>
      <c r="C127" s="97" t="s">
        <v>259</v>
      </c>
      <c r="D127" s="46" t="s">
        <v>40</v>
      </c>
      <c r="E127" s="17" t="s">
        <v>228</v>
      </c>
      <c r="F127" s="17" t="s">
        <v>230</v>
      </c>
      <c r="G127" s="17" t="s">
        <v>257</v>
      </c>
      <c r="H127" s="17"/>
      <c r="I127" s="20">
        <f>I128</f>
        <v>2</v>
      </c>
    </row>
    <row r="128" spans="1:9" ht="42" customHeight="1">
      <c r="A128" s="253"/>
      <c r="B128" s="197"/>
      <c r="C128" s="179" t="s">
        <v>261</v>
      </c>
      <c r="D128" s="17" t="s">
        <v>40</v>
      </c>
      <c r="E128" s="17" t="s">
        <v>228</v>
      </c>
      <c r="F128" s="17" t="s">
        <v>230</v>
      </c>
      <c r="G128" s="17" t="s">
        <v>258</v>
      </c>
      <c r="H128" s="17"/>
      <c r="I128" s="20">
        <f>I129</f>
        <v>2</v>
      </c>
    </row>
    <row r="129" spans="1:9" ht="42" customHeight="1">
      <c r="A129" s="253"/>
      <c r="B129" s="197"/>
      <c r="C129" s="99" t="s">
        <v>269</v>
      </c>
      <c r="D129" s="30" t="s">
        <v>40</v>
      </c>
      <c r="E129" s="30" t="s">
        <v>228</v>
      </c>
      <c r="F129" s="30" t="s">
        <v>230</v>
      </c>
      <c r="G129" s="30" t="s">
        <v>260</v>
      </c>
      <c r="H129" s="30"/>
      <c r="I129" s="178">
        <f>I130</f>
        <v>2</v>
      </c>
    </row>
    <row r="130" spans="1:9" ht="42" customHeight="1">
      <c r="A130" s="253"/>
      <c r="B130" s="197"/>
      <c r="C130" s="100" t="s">
        <v>77</v>
      </c>
      <c r="D130" s="28" t="s">
        <v>40</v>
      </c>
      <c r="E130" s="28" t="s">
        <v>228</v>
      </c>
      <c r="F130" s="28" t="s">
        <v>230</v>
      </c>
      <c r="G130" s="28" t="s">
        <v>260</v>
      </c>
      <c r="H130" s="28" t="s">
        <v>75</v>
      </c>
      <c r="I130" s="42">
        <v>2</v>
      </c>
    </row>
    <row r="131" spans="1:9" ht="36" customHeight="1">
      <c r="A131" s="253"/>
      <c r="B131" s="197"/>
      <c r="C131" s="32" t="s">
        <v>65</v>
      </c>
      <c r="D131" s="80" t="s">
        <v>40</v>
      </c>
      <c r="E131" s="17" t="s">
        <v>228</v>
      </c>
      <c r="F131" s="17" t="s">
        <v>230</v>
      </c>
      <c r="G131" s="17" t="s">
        <v>121</v>
      </c>
      <c r="H131" s="21"/>
      <c r="I131" s="20">
        <f>I132</f>
        <v>1346</v>
      </c>
    </row>
    <row r="132" spans="1:9" ht="27.75" customHeight="1">
      <c r="A132" s="253"/>
      <c r="B132" s="197"/>
      <c r="C132" s="180" t="s">
        <v>176</v>
      </c>
      <c r="D132" s="80" t="s">
        <v>40</v>
      </c>
      <c r="E132" s="17" t="s">
        <v>228</v>
      </c>
      <c r="F132" s="17" t="s">
        <v>230</v>
      </c>
      <c r="G132" s="17" t="s">
        <v>177</v>
      </c>
      <c r="H132" s="98"/>
      <c r="I132" s="176">
        <f>I135+I133</f>
        <v>1346</v>
      </c>
    </row>
    <row r="133" spans="1:9" ht="65.25" customHeight="1">
      <c r="A133" s="253"/>
      <c r="B133" s="197"/>
      <c r="C133" s="56" t="s">
        <v>214</v>
      </c>
      <c r="D133" s="76" t="s">
        <v>40</v>
      </c>
      <c r="E133" s="24" t="s">
        <v>228</v>
      </c>
      <c r="F133" s="24" t="s">
        <v>230</v>
      </c>
      <c r="G133" s="24" t="s">
        <v>217</v>
      </c>
      <c r="H133" s="36"/>
      <c r="I133" s="26">
        <f>I134</f>
        <v>1223.6</v>
      </c>
    </row>
    <row r="134" spans="1:9" ht="41.25" customHeight="1">
      <c r="A134" s="253"/>
      <c r="B134" s="197"/>
      <c r="C134" s="60" t="s">
        <v>77</v>
      </c>
      <c r="D134" s="53" t="s">
        <v>40</v>
      </c>
      <c r="E134" s="28" t="s">
        <v>228</v>
      </c>
      <c r="F134" s="28" t="s">
        <v>230</v>
      </c>
      <c r="G134" s="28" t="s">
        <v>217</v>
      </c>
      <c r="H134" s="28" t="s">
        <v>75</v>
      </c>
      <c r="I134" s="31">
        <v>1223.6</v>
      </c>
    </row>
    <row r="135" spans="1:9" ht="68.25" customHeight="1">
      <c r="A135" s="253"/>
      <c r="B135" s="197"/>
      <c r="C135" s="56" t="s">
        <v>214</v>
      </c>
      <c r="D135" s="76" t="s">
        <v>40</v>
      </c>
      <c r="E135" s="24" t="s">
        <v>228</v>
      </c>
      <c r="F135" s="24" t="s">
        <v>230</v>
      </c>
      <c r="G135" s="24" t="s">
        <v>213</v>
      </c>
      <c r="H135" s="36"/>
      <c r="I135" s="26">
        <f>I136</f>
        <v>122.4</v>
      </c>
    </row>
    <row r="136" spans="1:9" ht="41.25" customHeight="1">
      <c r="A136" s="253"/>
      <c r="B136" s="197"/>
      <c r="C136" s="60" t="s">
        <v>77</v>
      </c>
      <c r="D136" s="53" t="s">
        <v>40</v>
      </c>
      <c r="E136" s="28" t="s">
        <v>228</v>
      </c>
      <c r="F136" s="28" t="s">
        <v>230</v>
      </c>
      <c r="G136" s="28" t="s">
        <v>213</v>
      </c>
      <c r="H136" s="28" t="s">
        <v>75</v>
      </c>
      <c r="I136" s="31">
        <v>122.4</v>
      </c>
    </row>
    <row r="137" spans="1:9" ht="20.25" customHeight="1">
      <c r="A137" s="253"/>
      <c r="B137" s="197"/>
      <c r="C137" s="240" t="s">
        <v>60</v>
      </c>
      <c r="D137" s="241" t="s">
        <v>40</v>
      </c>
      <c r="E137" s="241" t="s">
        <v>228</v>
      </c>
      <c r="F137" s="241" t="s">
        <v>230</v>
      </c>
      <c r="G137" s="241" t="s">
        <v>93</v>
      </c>
      <c r="H137" s="241"/>
      <c r="I137" s="242">
        <f>I138</f>
        <v>100</v>
      </c>
    </row>
    <row r="138" spans="1:9" ht="17.25" customHeight="1">
      <c r="A138" s="253"/>
      <c r="B138" s="197"/>
      <c r="C138" s="240" t="s">
        <v>61</v>
      </c>
      <c r="D138" s="243" t="s">
        <v>40</v>
      </c>
      <c r="E138" s="241" t="s">
        <v>228</v>
      </c>
      <c r="F138" s="241" t="s">
        <v>230</v>
      </c>
      <c r="G138" s="241" t="s">
        <v>94</v>
      </c>
      <c r="H138" s="241"/>
      <c r="I138" s="244">
        <f>I139</f>
        <v>100</v>
      </c>
    </row>
    <row r="139" spans="1:9" ht="60.75" customHeight="1">
      <c r="A139" s="253"/>
      <c r="B139" s="197"/>
      <c r="C139" s="245" t="s">
        <v>301</v>
      </c>
      <c r="D139" s="246" t="s">
        <v>40</v>
      </c>
      <c r="E139" s="247" t="s">
        <v>228</v>
      </c>
      <c r="F139" s="247" t="s">
        <v>230</v>
      </c>
      <c r="G139" s="247" t="s">
        <v>300</v>
      </c>
      <c r="H139" s="247"/>
      <c r="I139" s="248">
        <f>I140</f>
        <v>100</v>
      </c>
    </row>
    <row r="140" spans="1:9" ht="41.25" customHeight="1">
      <c r="A140" s="253"/>
      <c r="B140" s="197"/>
      <c r="C140" s="219" t="s">
        <v>77</v>
      </c>
      <c r="D140" s="212" t="s">
        <v>40</v>
      </c>
      <c r="E140" s="212" t="s">
        <v>228</v>
      </c>
      <c r="F140" s="212" t="s">
        <v>230</v>
      </c>
      <c r="G140" s="212" t="s">
        <v>300</v>
      </c>
      <c r="H140" s="212" t="s">
        <v>75</v>
      </c>
      <c r="I140" s="213">
        <v>100</v>
      </c>
    </row>
    <row r="141" spans="1:9" ht="17.25" customHeight="1">
      <c r="A141" s="253"/>
      <c r="B141" s="197"/>
      <c r="C141" s="32" t="s">
        <v>52</v>
      </c>
      <c r="D141" s="17" t="s">
        <v>40</v>
      </c>
      <c r="E141" s="17" t="s">
        <v>228</v>
      </c>
      <c r="F141" s="17" t="s">
        <v>232</v>
      </c>
      <c r="G141" s="64"/>
      <c r="H141" s="64"/>
      <c r="I141" s="104">
        <f>I146+I142</f>
        <v>278</v>
      </c>
    </row>
    <row r="142" spans="1:9" ht="57.75" customHeight="1">
      <c r="A142" s="253"/>
      <c r="B142" s="197"/>
      <c r="C142" s="32" t="s">
        <v>85</v>
      </c>
      <c r="D142" s="80" t="s">
        <v>40</v>
      </c>
      <c r="E142" s="17" t="s">
        <v>228</v>
      </c>
      <c r="F142" s="17" t="s">
        <v>232</v>
      </c>
      <c r="G142" s="17" t="s">
        <v>122</v>
      </c>
      <c r="H142" s="21"/>
      <c r="I142" s="20">
        <f>I143</f>
        <v>5</v>
      </c>
    </row>
    <row r="143" spans="1:9" ht="57.75" customHeight="1">
      <c r="A143" s="253"/>
      <c r="B143" s="197"/>
      <c r="C143" s="180" t="s">
        <v>182</v>
      </c>
      <c r="D143" s="80" t="s">
        <v>40</v>
      </c>
      <c r="E143" s="17" t="s">
        <v>228</v>
      </c>
      <c r="F143" s="17" t="s">
        <v>232</v>
      </c>
      <c r="G143" s="17" t="s">
        <v>181</v>
      </c>
      <c r="H143" s="98"/>
      <c r="I143" s="176">
        <f>I144</f>
        <v>5</v>
      </c>
    </row>
    <row r="144" spans="1:9" ht="75.75" customHeight="1">
      <c r="A144" s="253"/>
      <c r="B144" s="197"/>
      <c r="C144" s="56" t="s">
        <v>204</v>
      </c>
      <c r="D144" s="76" t="s">
        <v>40</v>
      </c>
      <c r="E144" s="24" t="s">
        <v>228</v>
      </c>
      <c r="F144" s="24" t="s">
        <v>232</v>
      </c>
      <c r="G144" s="24" t="s">
        <v>123</v>
      </c>
      <c r="H144" s="36"/>
      <c r="I144" s="26">
        <f>I145</f>
        <v>5</v>
      </c>
    </row>
    <row r="145" spans="1:9" ht="53.25" customHeight="1">
      <c r="A145" s="253"/>
      <c r="B145" s="197"/>
      <c r="C145" s="60" t="s">
        <v>146</v>
      </c>
      <c r="D145" s="53" t="s">
        <v>40</v>
      </c>
      <c r="E145" s="28" t="s">
        <v>228</v>
      </c>
      <c r="F145" s="28" t="s">
        <v>232</v>
      </c>
      <c r="G145" s="28" t="s">
        <v>123</v>
      </c>
      <c r="H145" s="28" t="s">
        <v>49</v>
      </c>
      <c r="I145" s="31">
        <v>5</v>
      </c>
    </row>
    <row r="146" spans="1:9" ht="18" customHeight="1">
      <c r="A146" s="253"/>
      <c r="B146" s="197"/>
      <c r="C146" s="32" t="s">
        <v>60</v>
      </c>
      <c r="D146" s="17" t="s">
        <v>40</v>
      </c>
      <c r="E146" s="17" t="s">
        <v>228</v>
      </c>
      <c r="F146" s="17" t="s">
        <v>232</v>
      </c>
      <c r="G146" s="17" t="s">
        <v>93</v>
      </c>
      <c r="H146" s="17"/>
      <c r="I146" s="87">
        <f>I147</f>
        <v>273</v>
      </c>
    </row>
    <row r="147" spans="1:9" ht="18" customHeight="1">
      <c r="A147" s="253"/>
      <c r="B147" s="197"/>
      <c r="C147" s="32" t="s">
        <v>61</v>
      </c>
      <c r="D147" s="80" t="s">
        <v>40</v>
      </c>
      <c r="E147" s="17" t="s">
        <v>228</v>
      </c>
      <c r="F147" s="17" t="s">
        <v>232</v>
      </c>
      <c r="G147" s="17" t="s">
        <v>94</v>
      </c>
      <c r="H147" s="17"/>
      <c r="I147" s="20">
        <f>I148</f>
        <v>273</v>
      </c>
    </row>
    <row r="148" spans="1:9" ht="21.75" customHeight="1">
      <c r="A148" s="253"/>
      <c r="B148" s="197"/>
      <c r="C148" s="63" t="s">
        <v>178</v>
      </c>
      <c r="D148" s="23" t="s">
        <v>40</v>
      </c>
      <c r="E148" s="30" t="s">
        <v>228</v>
      </c>
      <c r="F148" s="30" t="s">
        <v>232</v>
      </c>
      <c r="G148" s="30" t="s">
        <v>124</v>
      </c>
      <c r="H148" s="30"/>
      <c r="I148" s="105">
        <f>I149</f>
        <v>273</v>
      </c>
    </row>
    <row r="149" spans="1:9" ht="36">
      <c r="A149" s="253"/>
      <c r="B149" s="197"/>
      <c r="C149" s="60" t="s">
        <v>77</v>
      </c>
      <c r="D149" s="28" t="s">
        <v>40</v>
      </c>
      <c r="E149" s="28" t="s">
        <v>228</v>
      </c>
      <c r="F149" s="28" t="s">
        <v>232</v>
      </c>
      <c r="G149" s="28" t="s">
        <v>124</v>
      </c>
      <c r="H149" s="28" t="s">
        <v>75</v>
      </c>
      <c r="I149" s="31">
        <v>273</v>
      </c>
    </row>
    <row r="150" spans="1:9" s="1" customFormat="1" ht="18.75">
      <c r="A150" s="253"/>
      <c r="B150" s="197"/>
      <c r="C150" s="19" t="s">
        <v>27</v>
      </c>
      <c r="D150" s="14" t="s">
        <v>40</v>
      </c>
      <c r="E150" s="17" t="s">
        <v>231</v>
      </c>
      <c r="F150" s="17"/>
      <c r="G150" s="17" t="s">
        <v>17</v>
      </c>
      <c r="H150" s="17" t="s">
        <v>17</v>
      </c>
      <c r="I150" s="20">
        <f>I151+I158+I165</f>
        <v>6803.5</v>
      </c>
    </row>
    <row r="151" spans="1:9" s="1" customFormat="1" ht="18.75">
      <c r="A151" s="253"/>
      <c r="B151" s="197"/>
      <c r="C151" s="19" t="s">
        <v>28</v>
      </c>
      <c r="D151" s="17" t="s">
        <v>40</v>
      </c>
      <c r="E151" s="46" t="s">
        <v>231</v>
      </c>
      <c r="F151" s="46" t="s">
        <v>221</v>
      </c>
      <c r="G151" s="46"/>
      <c r="H151" s="17"/>
      <c r="I151" s="20">
        <f>I152</f>
        <v>1219.2</v>
      </c>
    </row>
    <row r="152" spans="1:9" s="1" customFormat="1" ht="18.75">
      <c r="A152" s="253"/>
      <c r="B152" s="197"/>
      <c r="C152" s="19" t="s">
        <v>60</v>
      </c>
      <c r="D152" s="106" t="s">
        <v>40</v>
      </c>
      <c r="E152" s="17" t="s">
        <v>231</v>
      </c>
      <c r="F152" s="17" t="s">
        <v>221</v>
      </c>
      <c r="G152" s="46" t="s">
        <v>93</v>
      </c>
      <c r="H152" s="17"/>
      <c r="I152" s="20">
        <f>I153</f>
        <v>1219.2</v>
      </c>
    </row>
    <row r="153" spans="1:9" s="1" customFormat="1" ht="18.75">
      <c r="A153" s="253"/>
      <c r="B153" s="197"/>
      <c r="C153" s="32" t="s">
        <v>61</v>
      </c>
      <c r="D153" s="17" t="s">
        <v>40</v>
      </c>
      <c r="E153" s="17" t="s">
        <v>231</v>
      </c>
      <c r="F153" s="17" t="s">
        <v>221</v>
      </c>
      <c r="G153" s="17" t="s">
        <v>94</v>
      </c>
      <c r="H153" s="17"/>
      <c r="I153" s="20">
        <f>I154+I156</f>
        <v>1219.2</v>
      </c>
    </row>
    <row r="154" spans="1:9" s="1" customFormat="1" ht="18.75">
      <c r="A154" s="253"/>
      <c r="B154" s="197"/>
      <c r="C154" s="56" t="s">
        <v>179</v>
      </c>
      <c r="D154" s="76" t="s">
        <v>40</v>
      </c>
      <c r="E154" s="24" t="s">
        <v>231</v>
      </c>
      <c r="F154" s="24" t="s">
        <v>221</v>
      </c>
      <c r="G154" s="108" t="s">
        <v>125</v>
      </c>
      <c r="H154" s="36"/>
      <c r="I154" s="52">
        <f>I155</f>
        <v>181.7</v>
      </c>
    </row>
    <row r="155" spans="1:9" s="1" customFormat="1" ht="36">
      <c r="A155" s="253"/>
      <c r="B155" s="197"/>
      <c r="C155" s="60" t="s">
        <v>77</v>
      </c>
      <c r="D155" s="28" t="s">
        <v>40</v>
      </c>
      <c r="E155" s="28" t="s">
        <v>231</v>
      </c>
      <c r="F155" s="28" t="s">
        <v>221</v>
      </c>
      <c r="G155" s="28" t="s">
        <v>125</v>
      </c>
      <c r="H155" s="28" t="s">
        <v>75</v>
      </c>
      <c r="I155" s="42">
        <v>181.7</v>
      </c>
    </row>
    <row r="156" spans="1:9" s="1" customFormat="1" ht="18.75">
      <c r="A156" s="253"/>
      <c r="B156" s="197"/>
      <c r="C156" s="63" t="s">
        <v>180</v>
      </c>
      <c r="D156" s="30" t="s">
        <v>40</v>
      </c>
      <c r="E156" s="30" t="s">
        <v>231</v>
      </c>
      <c r="F156" s="30" t="s">
        <v>221</v>
      </c>
      <c r="G156" s="181" t="s">
        <v>126</v>
      </c>
      <c r="H156" s="25"/>
      <c r="I156" s="178">
        <f>I157</f>
        <v>1037.5</v>
      </c>
    </row>
    <row r="157" spans="1:9" s="1" customFormat="1" ht="36">
      <c r="A157" s="253"/>
      <c r="B157" s="197"/>
      <c r="C157" s="60" t="s">
        <v>77</v>
      </c>
      <c r="D157" s="53" t="s">
        <v>40</v>
      </c>
      <c r="E157" s="28" t="s">
        <v>231</v>
      </c>
      <c r="F157" s="28" t="s">
        <v>221</v>
      </c>
      <c r="G157" s="28" t="s">
        <v>126</v>
      </c>
      <c r="H157" s="28" t="s">
        <v>75</v>
      </c>
      <c r="I157" s="42">
        <v>1037.5</v>
      </c>
    </row>
    <row r="158" spans="1:9" s="1" customFormat="1" ht="18.75">
      <c r="A158" s="253"/>
      <c r="B158" s="197"/>
      <c r="C158" s="109" t="s">
        <v>29</v>
      </c>
      <c r="D158" s="55" t="s">
        <v>40</v>
      </c>
      <c r="E158" s="110" t="s">
        <v>231</v>
      </c>
      <c r="F158" s="103" t="s">
        <v>222</v>
      </c>
      <c r="G158" s="89" t="s">
        <v>17</v>
      </c>
      <c r="H158" s="89" t="s">
        <v>17</v>
      </c>
      <c r="I158" s="93">
        <f>I159</f>
        <v>696.4</v>
      </c>
    </row>
    <row r="159" spans="1:9" s="1" customFormat="1" ht="18.75">
      <c r="A159" s="253"/>
      <c r="B159" s="197"/>
      <c r="C159" s="32" t="s">
        <v>60</v>
      </c>
      <c r="D159" s="17" t="s">
        <v>40</v>
      </c>
      <c r="E159" s="17" t="s">
        <v>231</v>
      </c>
      <c r="F159" s="17" t="s">
        <v>222</v>
      </c>
      <c r="G159" s="17" t="s">
        <v>93</v>
      </c>
      <c r="H159" s="17"/>
      <c r="I159" s="114">
        <f>I160</f>
        <v>696.4</v>
      </c>
    </row>
    <row r="160" spans="1:9" s="1" customFormat="1" ht="18.75">
      <c r="A160" s="253"/>
      <c r="B160" s="197"/>
      <c r="C160" s="115" t="s">
        <v>61</v>
      </c>
      <c r="D160" s="55" t="s">
        <v>40</v>
      </c>
      <c r="E160" s="14" t="s">
        <v>231</v>
      </c>
      <c r="F160" s="14" t="s">
        <v>222</v>
      </c>
      <c r="G160" s="14" t="s">
        <v>94</v>
      </c>
      <c r="H160" s="14"/>
      <c r="I160" s="116">
        <f>I161+I163</f>
        <v>696.4</v>
      </c>
    </row>
    <row r="161" spans="1:9" ht="37.5">
      <c r="A161" s="253"/>
      <c r="B161" s="197"/>
      <c r="C161" s="117" t="s">
        <v>183</v>
      </c>
      <c r="D161" s="24" t="s">
        <v>40</v>
      </c>
      <c r="E161" s="24" t="s">
        <v>231</v>
      </c>
      <c r="F161" s="24" t="s">
        <v>222</v>
      </c>
      <c r="G161" s="24" t="s">
        <v>128</v>
      </c>
      <c r="H161" s="36"/>
      <c r="I161" s="83">
        <f>I162</f>
        <v>546.5</v>
      </c>
    </row>
    <row r="162" spans="1:9" ht="54">
      <c r="A162" s="253"/>
      <c r="B162" s="197"/>
      <c r="C162" s="118" t="s">
        <v>146</v>
      </c>
      <c r="D162" s="53" t="s">
        <v>40</v>
      </c>
      <c r="E162" s="28" t="s">
        <v>231</v>
      </c>
      <c r="F162" s="28" t="s">
        <v>222</v>
      </c>
      <c r="G162" s="28" t="s">
        <v>128</v>
      </c>
      <c r="H162" s="28" t="s">
        <v>49</v>
      </c>
      <c r="I162" s="42">
        <v>546.5</v>
      </c>
    </row>
    <row r="163" spans="1:9" ht="18.75">
      <c r="A163" s="253"/>
      <c r="B163" s="197"/>
      <c r="C163" s="117" t="s">
        <v>284</v>
      </c>
      <c r="D163" s="24" t="s">
        <v>40</v>
      </c>
      <c r="E163" s="24" t="s">
        <v>231</v>
      </c>
      <c r="F163" s="24" t="s">
        <v>222</v>
      </c>
      <c r="G163" s="24" t="s">
        <v>283</v>
      </c>
      <c r="H163" s="36"/>
      <c r="I163" s="83">
        <f>I164</f>
        <v>149.9</v>
      </c>
    </row>
    <row r="164" spans="1:9" ht="36">
      <c r="A164" s="253"/>
      <c r="B164" s="197"/>
      <c r="C164" s="60" t="s">
        <v>77</v>
      </c>
      <c r="D164" s="53" t="s">
        <v>40</v>
      </c>
      <c r="E164" s="28" t="s">
        <v>231</v>
      </c>
      <c r="F164" s="28" t="s">
        <v>222</v>
      </c>
      <c r="G164" s="28" t="s">
        <v>283</v>
      </c>
      <c r="H164" s="28" t="s">
        <v>75</v>
      </c>
      <c r="I164" s="42">
        <f>50+99.9</f>
        <v>149.9</v>
      </c>
    </row>
    <row r="165" spans="1:9" ht="18.75">
      <c r="A165" s="253"/>
      <c r="B165" s="197"/>
      <c r="C165" s="19" t="s">
        <v>30</v>
      </c>
      <c r="D165" s="14" t="s">
        <v>40</v>
      </c>
      <c r="E165" s="14" t="s">
        <v>231</v>
      </c>
      <c r="F165" s="92" t="s">
        <v>223</v>
      </c>
      <c r="G165" s="47"/>
      <c r="H165" s="47"/>
      <c r="I165" s="172">
        <f>I198+I170+I166+I190+I176+I184</f>
        <v>4887.9</v>
      </c>
    </row>
    <row r="166" spans="1:9" ht="37.5">
      <c r="A166" s="253"/>
      <c r="B166" s="197"/>
      <c r="C166" s="111" t="s">
        <v>66</v>
      </c>
      <c r="D166" s="17" t="s">
        <v>40</v>
      </c>
      <c r="E166" s="46" t="s">
        <v>231</v>
      </c>
      <c r="F166" s="46" t="s">
        <v>223</v>
      </c>
      <c r="G166" s="46" t="s">
        <v>127</v>
      </c>
      <c r="H166" s="45"/>
      <c r="I166" s="112">
        <f>I168</f>
        <v>30</v>
      </c>
    </row>
    <row r="167" spans="1:9" ht="39" customHeight="1">
      <c r="A167" s="253"/>
      <c r="B167" s="197"/>
      <c r="C167" s="182" t="s">
        <v>202</v>
      </c>
      <c r="D167" s="17" t="s">
        <v>40</v>
      </c>
      <c r="E167" s="46" t="s">
        <v>231</v>
      </c>
      <c r="F167" s="46" t="s">
        <v>223</v>
      </c>
      <c r="G167" s="46" t="s">
        <v>205</v>
      </c>
      <c r="H167" s="45"/>
      <c r="I167" s="183">
        <f>I168</f>
        <v>30</v>
      </c>
    </row>
    <row r="168" spans="1:9" ht="26.25" customHeight="1">
      <c r="A168" s="253"/>
      <c r="B168" s="197"/>
      <c r="C168" s="58" t="s">
        <v>186</v>
      </c>
      <c r="D168" s="24" t="s">
        <v>40</v>
      </c>
      <c r="E168" s="24" t="s">
        <v>231</v>
      </c>
      <c r="F168" s="24" t="s">
        <v>223</v>
      </c>
      <c r="G168" s="24" t="s">
        <v>206</v>
      </c>
      <c r="H168" s="24"/>
      <c r="I168" s="83">
        <f>I169</f>
        <v>30</v>
      </c>
    </row>
    <row r="169" spans="1:9" ht="36">
      <c r="A169" s="253"/>
      <c r="B169" s="197"/>
      <c r="C169" s="60" t="s">
        <v>77</v>
      </c>
      <c r="D169" s="53" t="s">
        <v>40</v>
      </c>
      <c r="E169" s="28" t="s">
        <v>231</v>
      </c>
      <c r="F169" s="28" t="s">
        <v>223</v>
      </c>
      <c r="G169" s="28" t="s">
        <v>206</v>
      </c>
      <c r="H169" s="28" t="s">
        <v>75</v>
      </c>
      <c r="I169" s="249">
        <f>50-20</f>
        <v>30</v>
      </c>
    </row>
    <row r="170" spans="1:9" ht="37.5">
      <c r="A170" s="253"/>
      <c r="B170" s="197"/>
      <c r="C170" s="32" t="s">
        <v>65</v>
      </c>
      <c r="D170" s="17" t="s">
        <v>40</v>
      </c>
      <c r="E170" s="17" t="s">
        <v>231</v>
      </c>
      <c r="F170" s="17" t="s">
        <v>223</v>
      </c>
      <c r="G170" s="17" t="s">
        <v>121</v>
      </c>
      <c r="H170" s="21"/>
      <c r="I170" s="121">
        <f>I171</f>
        <v>363</v>
      </c>
    </row>
    <row r="171" spans="1:9" ht="18.75">
      <c r="A171" s="253"/>
      <c r="B171" s="197"/>
      <c r="C171" s="180" t="s">
        <v>176</v>
      </c>
      <c r="D171" s="17" t="s">
        <v>40</v>
      </c>
      <c r="E171" s="17" t="s">
        <v>231</v>
      </c>
      <c r="F171" s="17" t="s">
        <v>223</v>
      </c>
      <c r="G171" s="17" t="s">
        <v>177</v>
      </c>
      <c r="H171" s="98"/>
      <c r="I171" s="184">
        <f>I174+I172</f>
        <v>363</v>
      </c>
    </row>
    <row r="172" spans="1:9" ht="75">
      <c r="A172" s="253"/>
      <c r="B172" s="197"/>
      <c r="C172" s="56" t="s">
        <v>214</v>
      </c>
      <c r="D172" s="76" t="s">
        <v>40</v>
      </c>
      <c r="E172" s="24" t="s">
        <v>231</v>
      </c>
      <c r="F172" s="24" t="s">
        <v>223</v>
      </c>
      <c r="G172" s="24" t="s">
        <v>217</v>
      </c>
      <c r="H172" s="36"/>
      <c r="I172" s="26">
        <f>I173</f>
        <v>330</v>
      </c>
    </row>
    <row r="173" spans="1:9" ht="36">
      <c r="A173" s="253"/>
      <c r="B173" s="197"/>
      <c r="C173" s="60" t="s">
        <v>77</v>
      </c>
      <c r="D173" s="53" t="s">
        <v>40</v>
      </c>
      <c r="E173" s="28" t="s">
        <v>231</v>
      </c>
      <c r="F173" s="28" t="s">
        <v>223</v>
      </c>
      <c r="G173" s="28" t="s">
        <v>217</v>
      </c>
      <c r="H173" s="28" t="s">
        <v>75</v>
      </c>
      <c r="I173" s="31">
        <v>330</v>
      </c>
    </row>
    <row r="174" spans="1:9" ht="75">
      <c r="A174" s="253"/>
      <c r="B174" s="197"/>
      <c r="C174" s="56" t="s">
        <v>214</v>
      </c>
      <c r="D174" s="76" t="s">
        <v>40</v>
      </c>
      <c r="E174" s="24" t="s">
        <v>231</v>
      </c>
      <c r="F174" s="24" t="s">
        <v>223</v>
      </c>
      <c r="G174" s="24" t="s">
        <v>213</v>
      </c>
      <c r="H174" s="36"/>
      <c r="I174" s="26">
        <f>I175</f>
        <v>33</v>
      </c>
    </row>
    <row r="175" spans="1:9" ht="36">
      <c r="A175" s="253"/>
      <c r="B175" s="197"/>
      <c r="C175" s="60" t="s">
        <v>77</v>
      </c>
      <c r="D175" s="53" t="s">
        <v>40</v>
      </c>
      <c r="E175" s="28" t="s">
        <v>231</v>
      </c>
      <c r="F175" s="28" t="s">
        <v>223</v>
      </c>
      <c r="G175" s="28" t="s">
        <v>213</v>
      </c>
      <c r="H175" s="28" t="s">
        <v>75</v>
      </c>
      <c r="I175" s="31">
        <v>33</v>
      </c>
    </row>
    <row r="176" spans="1:9" ht="56.25">
      <c r="A176" s="253"/>
      <c r="B176" s="197"/>
      <c r="C176" s="190" t="s">
        <v>262</v>
      </c>
      <c r="D176" s="44" t="s">
        <v>40</v>
      </c>
      <c r="E176" s="44" t="s">
        <v>231</v>
      </c>
      <c r="F176" s="44" t="s">
        <v>223</v>
      </c>
      <c r="G176" s="55" t="s">
        <v>243</v>
      </c>
      <c r="H176" s="88"/>
      <c r="I176" s="191">
        <f>I177</f>
        <v>2985.5</v>
      </c>
    </row>
    <row r="177" spans="1:9" ht="37.5">
      <c r="A177" s="253"/>
      <c r="B177" s="197"/>
      <c r="C177" s="190" t="s">
        <v>245</v>
      </c>
      <c r="D177" s="44" t="s">
        <v>40</v>
      </c>
      <c r="E177" s="44" t="s">
        <v>231</v>
      </c>
      <c r="F177" s="44" t="s">
        <v>223</v>
      </c>
      <c r="G177" s="55" t="s">
        <v>244</v>
      </c>
      <c r="H177" s="88"/>
      <c r="I177" s="191">
        <f>I180+I178+I182</f>
        <v>2985.5</v>
      </c>
    </row>
    <row r="178" spans="1:9" ht="31.5" customHeight="1">
      <c r="A178" s="253"/>
      <c r="B178" s="197"/>
      <c r="C178" s="56" t="s">
        <v>247</v>
      </c>
      <c r="D178" s="76" t="s">
        <v>40</v>
      </c>
      <c r="E178" s="24" t="s">
        <v>231</v>
      </c>
      <c r="F178" s="24" t="s">
        <v>223</v>
      </c>
      <c r="G178" s="24" t="s">
        <v>246</v>
      </c>
      <c r="H178" s="36"/>
      <c r="I178" s="26">
        <f>I179</f>
        <v>1803.5</v>
      </c>
    </row>
    <row r="179" spans="1:9" ht="36">
      <c r="A179" s="253"/>
      <c r="B179" s="197"/>
      <c r="C179" s="60" t="s">
        <v>77</v>
      </c>
      <c r="D179" s="53" t="s">
        <v>40</v>
      </c>
      <c r="E179" s="28" t="s">
        <v>231</v>
      </c>
      <c r="F179" s="28" t="s">
        <v>223</v>
      </c>
      <c r="G179" s="28" t="s">
        <v>246</v>
      </c>
      <c r="H179" s="28" t="s">
        <v>75</v>
      </c>
      <c r="I179" s="31">
        <f>1877.8-8.8-65.5</f>
        <v>1803.5</v>
      </c>
    </row>
    <row r="180" spans="1:9" ht="37.5">
      <c r="A180" s="253"/>
      <c r="B180" s="197"/>
      <c r="C180" s="56" t="s">
        <v>249</v>
      </c>
      <c r="D180" s="76" t="s">
        <v>40</v>
      </c>
      <c r="E180" s="24" t="s">
        <v>231</v>
      </c>
      <c r="F180" s="24" t="s">
        <v>223</v>
      </c>
      <c r="G180" s="24" t="s">
        <v>248</v>
      </c>
      <c r="H180" s="36"/>
      <c r="I180" s="26">
        <f>I181</f>
        <v>154.5</v>
      </c>
    </row>
    <row r="181" spans="1:9" ht="36">
      <c r="A181" s="253"/>
      <c r="B181" s="197"/>
      <c r="C181" s="60" t="s">
        <v>77</v>
      </c>
      <c r="D181" s="53" t="s">
        <v>40</v>
      </c>
      <c r="E181" s="28" t="s">
        <v>231</v>
      </c>
      <c r="F181" s="28" t="s">
        <v>223</v>
      </c>
      <c r="G181" s="28" t="s">
        <v>248</v>
      </c>
      <c r="H181" s="28" t="s">
        <v>75</v>
      </c>
      <c r="I181" s="213">
        <f>191.2-6.7-30</f>
        <v>154.5</v>
      </c>
    </row>
    <row r="182" spans="1:9" ht="35.25" customHeight="1">
      <c r="A182" s="253"/>
      <c r="B182" s="197"/>
      <c r="C182" s="56" t="s">
        <v>251</v>
      </c>
      <c r="D182" s="76" t="s">
        <v>40</v>
      </c>
      <c r="E182" s="24" t="s">
        <v>231</v>
      </c>
      <c r="F182" s="24" t="s">
        <v>223</v>
      </c>
      <c r="G182" s="24" t="s">
        <v>250</v>
      </c>
      <c r="H182" s="36"/>
      <c r="I182" s="26">
        <f>I183</f>
        <v>1027.5</v>
      </c>
    </row>
    <row r="183" spans="1:9" ht="36">
      <c r="A183" s="253"/>
      <c r="B183" s="197"/>
      <c r="C183" s="60" t="s">
        <v>77</v>
      </c>
      <c r="D183" s="53" t="s">
        <v>40</v>
      </c>
      <c r="E183" s="28" t="s">
        <v>231</v>
      </c>
      <c r="F183" s="28" t="s">
        <v>223</v>
      </c>
      <c r="G183" s="28" t="s">
        <v>250</v>
      </c>
      <c r="H183" s="28" t="s">
        <v>75</v>
      </c>
      <c r="I183" s="213">
        <f>707.3-38+112.2+316-70</f>
        <v>1027.5</v>
      </c>
    </row>
    <row r="184" spans="1:9" ht="75">
      <c r="A184" s="253"/>
      <c r="B184" s="197"/>
      <c r="C184" s="190" t="s">
        <v>292</v>
      </c>
      <c r="D184" s="44" t="s">
        <v>40</v>
      </c>
      <c r="E184" s="44" t="s">
        <v>231</v>
      </c>
      <c r="F184" s="44" t="s">
        <v>223</v>
      </c>
      <c r="G184" s="55" t="s">
        <v>293</v>
      </c>
      <c r="H184" s="47"/>
      <c r="I184" s="235">
        <f>I185</f>
        <v>1123</v>
      </c>
    </row>
    <row r="185" spans="1:9" ht="18.75">
      <c r="A185" s="253"/>
      <c r="B185" s="197"/>
      <c r="C185" s="190" t="s">
        <v>294</v>
      </c>
      <c r="D185" s="44" t="s">
        <v>40</v>
      </c>
      <c r="E185" s="44" t="s">
        <v>231</v>
      </c>
      <c r="F185" s="44" t="s">
        <v>223</v>
      </c>
      <c r="G185" s="55" t="s">
        <v>295</v>
      </c>
      <c r="H185" s="47"/>
      <c r="I185" s="235">
        <f>I188+I186</f>
        <v>1123</v>
      </c>
    </row>
    <row r="186" spans="1:9" ht="75">
      <c r="A186" s="253"/>
      <c r="B186" s="197"/>
      <c r="C186" s="228" t="s">
        <v>296</v>
      </c>
      <c r="D186" s="229" t="s">
        <v>40</v>
      </c>
      <c r="E186" s="229" t="s">
        <v>231</v>
      </c>
      <c r="F186" s="229" t="s">
        <v>223</v>
      </c>
      <c r="G186" s="230" t="s">
        <v>302</v>
      </c>
      <c r="H186" s="231"/>
      <c r="I186" s="232">
        <f>I187</f>
        <v>1064</v>
      </c>
    </row>
    <row r="187" spans="1:9" ht="36">
      <c r="A187" s="253"/>
      <c r="B187" s="197"/>
      <c r="C187" s="219" t="s">
        <v>77</v>
      </c>
      <c r="D187" s="233" t="s">
        <v>40</v>
      </c>
      <c r="E187" s="233" t="s">
        <v>231</v>
      </c>
      <c r="F187" s="233" t="s">
        <v>223</v>
      </c>
      <c r="G187" s="233" t="s">
        <v>302</v>
      </c>
      <c r="H187" s="231" t="s">
        <v>75</v>
      </c>
      <c r="I187" s="234">
        <v>1064</v>
      </c>
    </row>
    <row r="188" spans="1:9" ht="75">
      <c r="A188" s="253"/>
      <c r="B188" s="197"/>
      <c r="C188" s="190" t="s">
        <v>296</v>
      </c>
      <c r="D188" s="44" t="s">
        <v>40</v>
      </c>
      <c r="E188" s="44" t="s">
        <v>231</v>
      </c>
      <c r="F188" s="44" t="s">
        <v>223</v>
      </c>
      <c r="G188" s="55" t="s">
        <v>297</v>
      </c>
      <c r="H188" s="47"/>
      <c r="I188" s="235">
        <f>I189</f>
        <v>59</v>
      </c>
    </row>
    <row r="189" spans="1:9" ht="36">
      <c r="A189" s="253"/>
      <c r="B189" s="197"/>
      <c r="C189" s="60" t="s">
        <v>77</v>
      </c>
      <c r="D189" s="88" t="s">
        <v>40</v>
      </c>
      <c r="E189" s="88" t="s">
        <v>231</v>
      </c>
      <c r="F189" s="88" t="s">
        <v>223</v>
      </c>
      <c r="G189" s="88" t="s">
        <v>297</v>
      </c>
      <c r="H189" s="47" t="s">
        <v>75</v>
      </c>
      <c r="I189" s="236">
        <f>52.3+6.7</f>
        <v>59</v>
      </c>
    </row>
    <row r="190" spans="1:9" ht="56.25">
      <c r="A190" s="253"/>
      <c r="B190" s="197"/>
      <c r="C190" s="190" t="s">
        <v>212</v>
      </c>
      <c r="D190" s="44" t="s">
        <v>40</v>
      </c>
      <c r="E190" s="44" t="s">
        <v>231</v>
      </c>
      <c r="F190" s="44" t="s">
        <v>223</v>
      </c>
      <c r="G190" s="55" t="s">
        <v>210</v>
      </c>
      <c r="H190" s="88"/>
      <c r="I190" s="191">
        <f>I191</f>
        <v>55.7</v>
      </c>
    </row>
    <row r="191" spans="1:9" ht="37.5">
      <c r="A191" s="253"/>
      <c r="B191" s="197"/>
      <c r="C191" s="190" t="s">
        <v>209</v>
      </c>
      <c r="D191" s="44" t="s">
        <v>40</v>
      </c>
      <c r="E191" s="44" t="s">
        <v>231</v>
      </c>
      <c r="F191" s="44" t="s">
        <v>223</v>
      </c>
      <c r="G191" s="55" t="s">
        <v>211</v>
      </c>
      <c r="H191" s="88"/>
      <c r="I191" s="191">
        <f>I196+I192+I194</f>
        <v>55.7</v>
      </c>
    </row>
    <row r="192" spans="1:9" ht="31.5" customHeight="1" hidden="1">
      <c r="A192" s="253"/>
      <c r="B192" s="197"/>
      <c r="C192" s="192" t="s">
        <v>216</v>
      </c>
      <c r="D192" s="50" t="s">
        <v>40</v>
      </c>
      <c r="E192" s="50" t="s">
        <v>231</v>
      </c>
      <c r="F192" s="50" t="s">
        <v>223</v>
      </c>
      <c r="G192" s="50" t="s">
        <v>218</v>
      </c>
      <c r="H192" s="50"/>
      <c r="I192" s="193">
        <f>I193</f>
        <v>0</v>
      </c>
    </row>
    <row r="193" spans="1:9" ht="36" hidden="1">
      <c r="A193" s="253"/>
      <c r="B193" s="197"/>
      <c r="C193" s="84" t="s">
        <v>77</v>
      </c>
      <c r="D193" s="72" t="s">
        <v>40</v>
      </c>
      <c r="E193" s="72" t="s">
        <v>231</v>
      </c>
      <c r="F193" s="72" t="s">
        <v>223</v>
      </c>
      <c r="G193" s="72" t="s">
        <v>218</v>
      </c>
      <c r="H193" s="72" t="s">
        <v>75</v>
      </c>
      <c r="I193" s="194"/>
    </row>
    <row r="194" spans="1:9" ht="18.75">
      <c r="A194" s="253"/>
      <c r="B194" s="197"/>
      <c r="C194" s="237" t="s">
        <v>298</v>
      </c>
      <c r="D194" s="50" t="s">
        <v>40</v>
      </c>
      <c r="E194" s="50" t="s">
        <v>231</v>
      </c>
      <c r="F194" s="50" t="s">
        <v>223</v>
      </c>
      <c r="G194" s="50" t="s">
        <v>299</v>
      </c>
      <c r="H194" s="50"/>
      <c r="I194" s="238">
        <f>I195</f>
        <v>55.7</v>
      </c>
    </row>
    <row r="195" spans="1:9" ht="36">
      <c r="A195" s="253"/>
      <c r="B195" s="197"/>
      <c r="C195" s="84" t="s">
        <v>77</v>
      </c>
      <c r="D195" s="72" t="s">
        <v>40</v>
      </c>
      <c r="E195" s="72" t="s">
        <v>231</v>
      </c>
      <c r="F195" s="72" t="s">
        <v>223</v>
      </c>
      <c r="G195" s="72" t="s">
        <v>299</v>
      </c>
      <c r="H195" s="72" t="s">
        <v>75</v>
      </c>
      <c r="I195" s="239">
        <v>55.7</v>
      </c>
    </row>
    <row r="196" spans="1:9" ht="30" customHeight="1">
      <c r="A196" s="253"/>
      <c r="B196" s="197"/>
      <c r="C196" s="58" t="s">
        <v>216</v>
      </c>
      <c r="D196" s="50" t="s">
        <v>40</v>
      </c>
      <c r="E196" s="50" t="s">
        <v>231</v>
      </c>
      <c r="F196" s="50" t="s">
        <v>223</v>
      </c>
      <c r="G196" s="50" t="s">
        <v>215</v>
      </c>
      <c r="H196" s="50"/>
      <c r="I196" s="193">
        <f>I197</f>
        <v>0</v>
      </c>
    </row>
    <row r="197" spans="1:9" ht="36">
      <c r="A197" s="253"/>
      <c r="B197" s="197"/>
      <c r="C197" s="84" t="s">
        <v>77</v>
      </c>
      <c r="D197" s="72" t="s">
        <v>40</v>
      </c>
      <c r="E197" s="72" t="s">
        <v>231</v>
      </c>
      <c r="F197" s="72" t="s">
        <v>223</v>
      </c>
      <c r="G197" s="72" t="s">
        <v>215</v>
      </c>
      <c r="H197" s="72" t="s">
        <v>75</v>
      </c>
      <c r="I197" s="194">
        <f>55.7-55.7</f>
        <v>0</v>
      </c>
    </row>
    <row r="198" spans="1:9" ht="18.75">
      <c r="A198" s="253"/>
      <c r="B198" s="197"/>
      <c r="C198" s="32" t="s">
        <v>60</v>
      </c>
      <c r="D198" s="80" t="s">
        <v>40</v>
      </c>
      <c r="E198" s="17" t="s">
        <v>231</v>
      </c>
      <c r="F198" s="54" t="s">
        <v>223</v>
      </c>
      <c r="G198" s="54" t="s">
        <v>93</v>
      </c>
      <c r="H198" s="21"/>
      <c r="I198" s="119">
        <f>I199</f>
        <v>330.70000000000005</v>
      </c>
    </row>
    <row r="199" spans="1:9" ht="18.75">
      <c r="A199" s="253"/>
      <c r="B199" s="197"/>
      <c r="C199" s="32" t="s">
        <v>61</v>
      </c>
      <c r="D199" s="80" t="s">
        <v>40</v>
      </c>
      <c r="E199" s="17" t="s">
        <v>231</v>
      </c>
      <c r="F199" s="54" t="s">
        <v>223</v>
      </c>
      <c r="G199" s="54" t="s">
        <v>94</v>
      </c>
      <c r="H199" s="17"/>
      <c r="I199" s="119">
        <f>I204+I200+I202+I206+I208</f>
        <v>330.70000000000005</v>
      </c>
    </row>
    <row r="200" spans="1:9" ht="18.75">
      <c r="A200" s="253"/>
      <c r="B200" s="197"/>
      <c r="C200" s="56" t="s">
        <v>288</v>
      </c>
      <c r="D200" s="76" t="s">
        <v>40</v>
      </c>
      <c r="E200" s="24" t="s">
        <v>231</v>
      </c>
      <c r="F200" s="24" t="s">
        <v>223</v>
      </c>
      <c r="G200" s="51" t="s">
        <v>287</v>
      </c>
      <c r="H200" s="36"/>
      <c r="I200" s="123">
        <f>I201</f>
        <v>13.3</v>
      </c>
    </row>
    <row r="201" spans="1:9" ht="29.25" customHeight="1">
      <c r="A201" s="253"/>
      <c r="B201" s="197"/>
      <c r="C201" s="202" t="s">
        <v>78</v>
      </c>
      <c r="D201" s="53" t="s">
        <v>40</v>
      </c>
      <c r="E201" s="28" t="s">
        <v>231</v>
      </c>
      <c r="F201" s="28" t="s">
        <v>223</v>
      </c>
      <c r="G201" s="28" t="s">
        <v>287</v>
      </c>
      <c r="H201" s="28" t="s">
        <v>76</v>
      </c>
      <c r="I201" s="120">
        <f>4.5+8.8</f>
        <v>13.3</v>
      </c>
    </row>
    <row r="202" spans="1:9" ht="18.75">
      <c r="A202" s="253"/>
      <c r="B202" s="197"/>
      <c r="C202" s="56" t="s">
        <v>286</v>
      </c>
      <c r="D202" s="76" t="s">
        <v>40</v>
      </c>
      <c r="E202" s="24" t="s">
        <v>231</v>
      </c>
      <c r="F202" s="24" t="s">
        <v>223</v>
      </c>
      <c r="G202" s="51" t="s">
        <v>285</v>
      </c>
      <c r="H202" s="36"/>
      <c r="I202" s="123">
        <f>I203</f>
        <v>55</v>
      </c>
    </row>
    <row r="203" spans="1:9" ht="36">
      <c r="A203" s="253"/>
      <c r="B203" s="197"/>
      <c r="C203" s="60" t="s">
        <v>77</v>
      </c>
      <c r="D203" s="53" t="s">
        <v>40</v>
      </c>
      <c r="E203" s="28" t="s">
        <v>231</v>
      </c>
      <c r="F203" s="28" t="s">
        <v>223</v>
      </c>
      <c r="G203" s="28" t="s">
        <v>285</v>
      </c>
      <c r="H203" s="28" t="s">
        <v>75</v>
      </c>
      <c r="I203" s="223">
        <f>15+15+25</f>
        <v>55</v>
      </c>
    </row>
    <row r="204" spans="1:9" ht="18.75">
      <c r="A204" s="253"/>
      <c r="B204" s="197"/>
      <c r="C204" s="56" t="s">
        <v>184</v>
      </c>
      <c r="D204" s="76" t="s">
        <v>40</v>
      </c>
      <c r="E204" s="24" t="s">
        <v>231</v>
      </c>
      <c r="F204" s="24" t="s">
        <v>223</v>
      </c>
      <c r="G204" s="51" t="s">
        <v>129</v>
      </c>
      <c r="H204" s="36"/>
      <c r="I204" s="123">
        <f>I205</f>
        <v>162.4</v>
      </c>
    </row>
    <row r="205" spans="1:9" ht="36">
      <c r="A205" s="253"/>
      <c r="B205" s="197"/>
      <c r="C205" s="60" t="s">
        <v>77</v>
      </c>
      <c r="D205" s="53" t="s">
        <v>40</v>
      </c>
      <c r="E205" s="28" t="s">
        <v>231</v>
      </c>
      <c r="F205" s="28" t="s">
        <v>223</v>
      </c>
      <c r="G205" s="28" t="s">
        <v>129</v>
      </c>
      <c r="H205" s="28" t="s">
        <v>75</v>
      </c>
      <c r="I205" s="120">
        <f>154.1+8.3</f>
        <v>162.4</v>
      </c>
    </row>
    <row r="206" spans="1:9" ht="18.75">
      <c r="A206" s="253"/>
      <c r="B206" s="197"/>
      <c r="C206" s="56" t="s">
        <v>290</v>
      </c>
      <c r="D206" s="76" t="s">
        <v>40</v>
      </c>
      <c r="E206" s="24" t="s">
        <v>231</v>
      </c>
      <c r="F206" s="24" t="s">
        <v>223</v>
      </c>
      <c r="G206" s="51" t="s">
        <v>289</v>
      </c>
      <c r="H206" s="36"/>
      <c r="I206" s="123">
        <f>I207</f>
        <v>0</v>
      </c>
    </row>
    <row r="207" spans="1:9" ht="36">
      <c r="A207" s="253"/>
      <c r="B207" s="197"/>
      <c r="C207" s="60" t="s">
        <v>77</v>
      </c>
      <c r="D207" s="53" t="s">
        <v>40</v>
      </c>
      <c r="E207" s="28" t="s">
        <v>231</v>
      </c>
      <c r="F207" s="28" t="s">
        <v>223</v>
      </c>
      <c r="G207" s="28" t="s">
        <v>289</v>
      </c>
      <c r="H207" s="28" t="s">
        <v>75</v>
      </c>
      <c r="I207" s="223">
        <f>21-21</f>
        <v>0</v>
      </c>
    </row>
    <row r="208" spans="1:9" ht="56.25">
      <c r="A208" s="253"/>
      <c r="B208" s="197"/>
      <c r="C208" s="216" t="s">
        <v>306</v>
      </c>
      <c r="D208" s="217" t="s">
        <v>40</v>
      </c>
      <c r="E208" s="210" t="s">
        <v>231</v>
      </c>
      <c r="F208" s="210" t="s">
        <v>223</v>
      </c>
      <c r="G208" s="221" t="s">
        <v>305</v>
      </c>
      <c r="H208" s="218"/>
      <c r="I208" s="222">
        <f>I209</f>
        <v>100</v>
      </c>
    </row>
    <row r="209" spans="1:9" ht="36">
      <c r="A209" s="253"/>
      <c r="B209" s="197"/>
      <c r="C209" s="219" t="s">
        <v>77</v>
      </c>
      <c r="D209" s="211" t="s">
        <v>40</v>
      </c>
      <c r="E209" s="212" t="s">
        <v>231</v>
      </c>
      <c r="F209" s="212" t="s">
        <v>223</v>
      </c>
      <c r="G209" s="212" t="s">
        <v>305</v>
      </c>
      <c r="H209" s="212" t="s">
        <v>75</v>
      </c>
      <c r="I209" s="223">
        <v>100</v>
      </c>
    </row>
    <row r="210" spans="1:9" ht="18.75">
      <c r="A210" s="253"/>
      <c r="B210" s="197"/>
      <c r="C210" s="16" t="s">
        <v>42</v>
      </c>
      <c r="D210" s="14" t="s">
        <v>40</v>
      </c>
      <c r="E210" s="92" t="s">
        <v>229</v>
      </c>
      <c r="F210" s="47"/>
      <c r="G210" s="47"/>
      <c r="H210" s="47"/>
      <c r="I210" s="125">
        <f>I211</f>
        <v>144.5</v>
      </c>
    </row>
    <row r="211" spans="1:9" ht="18.75">
      <c r="A211" s="253"/>
      <c r="B211" s="197"/>
      <c r="C211" s="16" t="s">
        <v>254</v>
      </c>
      <c r="D211" s="17" t="s">
        <v>40</v>
      </c>
      <c r="E211" s="92" t="s">
        <v>229</v>
      </c>
      <c r="F211" s="92" t="s">
        <v>229</v>
      </c>
      <c r="G211" s="47"/>
      <c r="H211" s="47"/>
      <c r="I211" s="125">
        <f>I212</f>
        <v>144.5</v>
      </c>
    </row>
    <row r="212" spans="1:9" ht="18.75">
      <c r="A212" s="253"/>
      <c r="B212" s="197"/>
      <c r="C212" s="126" t="s">
        <v>60</v>
      </c>
      <c r="D212" s="17" t="s">
        <v>40</v>
      </c>
      <c r="E212" s="54" t="s">
        <v>229</v>
      </c>
      <c r="F212" s="54" t="s">
        <v>229</v>
      </c>
      <c r="G212" s="17" t="s">
        <v>93</v>
      </c>
      <c r="H212" s="17"/>
      <c r="I212" s="112">
        <f>I213</f>
        <v>144.5</v>
      </c>
    </row>
    <row r="213" spans="1:9" ht="18.75">
      <c r="A213" s="253"/>
      <c r="B213" s="197"/>
      <c r="C213" s="127" t="s">
        <v>61</v>
      </c>
      <c r="D213" s="17" t="s">
        <v>40</v>
      </c>
      <c r="E213" s="54" t="s">
        <v>229</v>
      </c>
      <c r="F213" s="54" t="s">
        <v>229</v>
      </c>
      <c r="G213" s="17" t="s">
        <v>94</v>
      </c>
      <c r="H213" s="17"/>
      <c r="I213" s="112">
        <f>I214+I216</f>
        <v>144.5</v>
      </c>
    </row>
    <row r="214" spans="1:9" ht="56.25">
      <c r="A214" s="253"/>
      <c r="B214" s="197"/>
      <c r="C214" s="74" t="s">
        <v>185</v>
      </c>
      <c r="D214" s="76" t="s">
        <v>40</v>
      </c>
      <c r="E214" s="51" t="s">
        <v>229</v>
      </c>
      <c r="F214" s="51" t="s">
        <v>229</v>
      </c>
      <c r="G214" s="24" t="s">
        <v>130</v>
      </c>
      <c r="H214" s="24"/>
      <c r="I214" s="83">
        <f>I215</f>
        <v>20</v>
      </c>
    </row>
    <row r="215" spans="1:9" ht="36">
      <c r="A215" s="253"/>
      <c r="B215" s="197"/>
      <c r="C215" s="60" t="s">
        <v>77</v>
      </c>
      <c r="D215" s="53" t="s">
        <v>40</v>
      </c>
      <c r="E215" s="28" t="s">
        <v>229</v>
      </c>
      <c r="F215" s="28" t="s">
        <v>229</v>
      </c>
      <c r="G215" s="28" t="s">
        <v>130</v>
      </c>
      <c r="H215" s="28" t="s">
        <v>75</v>
      </c>
      <c r="I215" s="42">
        <v>20</v>
      </c>
    </row>
    <row r="216" spans="1:9" ht="37.5">
      <c r="A216" s="253"/>
      <c r="B216" s="197"/>
      <c r="C216" s="226" t="s">
        <v>304</v>
      </c>
      <c r="D216" s="217" t="s">
        <v>40</v>
      </c>
      <c r="E216" s="221" t="s">
        <v>229</v>
      </c>
      <c r="F216" s="221" t="s">
        <v>229</v>
      </c>
      <c r="G216" s="210" t="s">
        <v>303</v>
      </c>
      <c r="H216" s="210"/>
      <c r="I216" s="220">
        <f>I217</f>
        <v>124.5</v>
      </c>
    </row>
    <row r="217" spans="1:9" ht="36">
      <c r="A217" s="253"/>
      <c r="B217" s="197"/>
      <c r="C217" s="219" t="s">
        <v>77</v>
      </c>
      <c r="D217" s="211" t="s">
        <v>40</v>
      </c>
      <c r="E217" s="212" t="s">
        <v>229</v>
      </c>
      <c r="F217" s="212" t="s">
        <v>229</v>
      </c>
      <c r="G217" s="212" t="s">
        <v>303</v>
      </c>
      <c r="H217" s="212" t="s">
        <v>75</v>
      </c>
      <c r="I217" s="214">
        <v>124.5</v>
      </c>
    </row>
    <row r="218" spans="1:9" ht="18.75">
      <c r="A218" s="253"/>
      <c r="B218" s="197"/>
      <c r="C218" s="129" t="s">
        <v>72</v>
      </c>
      <c r="D218" s="106" t="s">
        <v>40</v>
      </c>
      <c r="E218" s="17" t="s">
        <v>227</v>
      </c>
      <c r="F218" s="54"/>
      <c r="G218" s="54"/>
      <c r="H218" s="54"/>
      <c r="I218" s="119">
        <f>I219+I231</f>
        <v>4445</v>
      </c>
    </row>
    <row r="219" spans="1:9" ht="18.75">
      <c r="A219" s="253"/>
      <c r="B219" s="197"/>
      <c r="C219" s="19" t="s">
        <v>34</v>
      </c>
      <c r="D219" s="14" t="s">
        <v>40</v>
      </c>
      <c r="E219" s="17" t="s">
        <v>227</v>
      </c>
      <c r="F219" s="17" t="s">
        <v>221</v>
      </c>
      <c r="G219" s="17"/>
      <c r="H219" s="54"/>
      <c r="I219" s="123">
        <f>I220</f>
        <v>4301</v>
      </c>
    </row>
    <row r="220" spans="1:9" ht="37.5">
      <c r="A220" s="253"/>
      <c r="B220" s="197"/>
      <c r="C220" s="19" t="s">
        <v>71</v>
      </c>
      <c r="D220" s="17" t="s">
        <v>40</v>
      </c>
      <c r="E220" s="17" t="s">
        <v>227</v>
      </c>
      <c r="F220" s="17" t="s">
        <v>221</v>
      </c>
      <c r="G220" s="17" t="s">
        <v>131</v>
      </c>
      <c r="H220" s="54"/>
      <c r="I220" s="123">
        <f>I221</f>
        <v>4301</v>
      </c>
    </row>
    <row r="221" spans="1:9" ht="21" customHeight="1">
      <c r="A221" s="253"/>
      <c r="B221" s="197"/>
      <c r="C221" s="32" t="s">
        <v>187</v>
      </c>
      <c r="D221" s="17" t="s">
        <v>40</v>
      </c>
      <c r="E221" s="17" t="s">
        <v>227</v>
      </c>
      <c r="F221" s="17" t="s">
        <v>221</v>
      </c>
      <c r="G221" s="17" t="s">
        <v>191</v>
      </c>
      <c r="H221" s="54"/>
      <c r="I221" s="119">
        <f>I222</f>
        <v>4301</v>
      </c>
    </row>
    <row r="222" spans="1:9" ht="45" customHeight="1">
      <c r="A222" s="253"/>
      <c r="B222" s="197"/>
      <c r="C222" s="180" t="s">
        <v>200</v>
      </c>
      <c r="D222" s="17" t="s">
        <v>40</v>
      </c>
      <c r="E222" s="17" t="s">
        <v>227</v>
      </c>
      <c r="F222" s="17" t="s">
        <v>221</v>
      </c>
      <c r="G222" s="17" t="s">
        <v>132</v>
      </c>
      <c r="H222" s="45"/>
      <c r="I222" s="188">
        <f>I223+I227+I229</f>
        <v>4301</v>
      </c>
    </row>
    <row r="223" spans="1:9" ht="25.5" customHeight="1">
      <c r="A223" s="253"/>
      <c r="B223" s="197"/>
      <c r="C223" s="90" t="s">
        <v>199</v>
      </c>
      <c r="D223" s="76" t="s">
        <v>40</v>
      </c>
      <c r="E223" s="51" t="s">
        <v>227</v>
      </c>
      <c r="F223" s="24" t="s">
        <v>221</v>
      </c>
      <c r="G223" s="24" t="s">
        <v>133</v>
      </c>
      <c r="H223" s="36"/>
      <c r="I223" s="123">
        <f>I224+I225+I226</f>
        <v>2506</v>
      </c>
    </row>
    <row r="224" spans="1:9" ht="18.75">
      <c r="A224" s="253"/>
      <c r="B224" s="197"/>
      <c r="C224" s="84" t="s">
        <v>80</v>
      </c>
      <c r="D224" s="72" t="s">
        <v>40</v>
      </c>
      <c r="E224" s="39" t="s">
        <v>227</v>
      </c>
      <c r="F224" s="39" t="s">
        <v>221</v>
      </c>
      <c r="G224" s="39" t="s">
        <v>134</v>
      </c>
      <c r="H224" s="39" t="s">
        <v>79</v>
      </c>
      <c r="I224" s="124">
        <f>2146.1+2</f>
        <v>2148.1</v>
      </c>
    </row>
    <row r="225" spans="1:9" ht="36">
      <c r="A225" s="253"/>
      <c r="B225" s="197"/>
      <c r="C225" s="84" t="s">
        <v>77</v>
      </c>
      <c r="D225" s="39" t="s">
        <v>40</v>
      </c>
      <c r="E225" s="39" t="s">
        <v>227</v>
      </c>
      <c r="F225" s="39" t="s">
        <v>221</v>
      </c>
      <c r="G225" s="39" t="s">
        <v>134</v>
      </c>
      <c r="H225" s="39" t="s">
        <v>75</v>
      </c>
      <c r="I225" s="227">
        <f>401.1+8.8-62</f>
        <v>347.90000000000003</v>
      </c>
    </row>
    <row r="226" spans="1:9" ht="18.75">
      <c r="A226" s="253"/>
      <c r="B226" s="197"/>
      <c r="C226" s="202" t="s">
        <v>78</v>
      </c>
      <c r="D226" s="39" t="s">
        <v>40</v>
      </c>
      <c r="E226" s="39" t="s">
        <v>227</v>
      </c>
      <c r="F226" s="39" t="s">
        <v>221</v>
      </c>
      <c r="G226" s="39" t="s">
        <v>134</v>
      </c>
      <c r="H226" s="39" t="s">
        <v>76</v>
      </c>
      <c r="I226" s="124">
        <v>10</v>
      </c>
    </row>
    <row r="227" spans="1:9" ht="36.75" customHeight="1">
      <c r="A227" s="253"/>
      <c r="B227" s="197"/>
      <c r="C227" s="90" t="s">
        <v>220</v>
      </c>
      <c r="D227" s="76" t="s">
        <v>40</v>
      </c>
      <c r="E227" s="51" t="s">
        <v>227</v>
      </c>
      <c r="F227" s="24" t="s">
        <v>221</v>
      </c>
      <c r="G227" s="24" t="s">
        <v>219</v>
      </c>
      <c r="H227" s="51"/>
      <c r="I227" s="123">
        <f>I228</f>
        <v>897.5</v>
      </c>
    </row>
    <row r="228" spans="1:9" ht="36.75" customHeight="1">
      <c r="A228" s="253"/>
      <c r="B228" s="197"/>
      <c r="C228" s="60" t="s">
        <v>80</v>
      </c>
      <c r="D228" s="53" t="s">
        <v>40</v>
      </c>
      <c r="E228" s="28" t="s">
        <v>227</v>
      </c>
      <c r="F228" s="28" t="s">
        <v>221</v>
      </c>
      <c r="G228" s="28" t="s">
        <v>219</v>
      </c>
      <c r="H228" s="28" t="s">
        <v>79</v>
      </c>
      <c r="I228" s="120">
        <v>897.5</v>
      </c>
    </row>
    <row r="229" spans="1:9" ht="36.75" customHeight="1">
      <c r="A229" s="253"/>
      <c r="B229" s="197"/>
      <c r="C229" s="90" t="s">
        <v>220</v>
      </c>
      <c r="D229" s="76" t="s">
        <v>40</v>
      </c>
      <c r="E229" s="51" t="s">
        <v>227</v>
      </c>
      <c r="F229" s="24" t="s">
        <v>221</v>
      </c>
      <c r="G229" s="24" t="s">
        <v>268</v>
      </c>
      <c r="H229" s="51"/>
      <c r="I229" s="123">
        <f>I230</f>
        <v>897.5</v>
      </c>
    </row>
    <row r="230" spans="1:9" ht="36.75" customHeight="1">
      <c r="A230" s="253"/>
      <c r="B230" s="197"/>
      <c r="C230" s="60" t="s">
        <v>80</v>
      </c>
      <c r="D230" s="53" t="s">
        <v>40</v>
      </c>
      <c r="E230" s="28" t="s">
        <v>227</v>
      </c>
      <c r="F230" s="28" t="s">
        <v>221</v>
      </c>
      <c r="G230" s="28" t="s">
        <v>268</v>
      </c>
      <c r="H230" s="28" t="s">
        <v>79</v>
      </c>
      <c r="I230" s="120">
        <v>897.5</v>
      </c>
    </row>
    <row r="231" spans="1:9" ht="18.75">
      <c r="A231" s="253"/>
      <c r="B231" s="197"/>
      <c r="C231" s="16" t="s">
        <v>44</v>
      </c>
      <c r="D231" s="55" t="s">
        <v>40</v>
      </c>
      <c r="E231" s="89" t="s">
        <v>227</v>
      </c>
      <c r="F231" s="30" t="s">
        <v>228</v>
      </c>
      <c r="G231" s="14"/>
      <c r="H231" s="64"/>
      <c r="I231" s="130">
        <f>I232+I237</f>
        <v>144</v>
      </c>
    </row>
    <row r="232" spans="1:9" ht="37.5">
      <c r="A232" s="253"/>
      <c r="B232" s="197"/>
      <c r="C232" s="19" t="s">
        <v>71</v>
      </c>
      <c r="D232" s="14" t="s">
        <v>40</v>
      </c>
      <c r="E232" s="17" t="s">
        <v>227</v>
      </c>
      <c r="F232" s="17" t="s">
        <v>228</v>
      </c>
      <c r="G232" s="17" t="s">
        <v>131</v>
      </c>
      <c r="H232" s="21"/>
      <c r="I232" s="131">
        <f>I233</f>
        <v>102.7</v>
      </c>
    </row>
    <row r="233" spans="1:9" ht="24" customHeight="1">
      <c r="A233" s="253"/>
      <c r="B233" s="197"/>
      <c r="C233" s="19" t="s">
        <v>187</v>
      </c>
      <c r="D233" s="17" t="s">
        <v>40</v>
      </c>
      <c r="E233" s="17" t="s">
        <v>227</v>
      </c>
      <c r="F233" s="17" t="s">
        <v>228</v>
      </c>
      <c r="G233" s="17" t="s">
        <v>191</v>
      </c>
      <c r="H233" s="24"/>
      <c r="I233" s="131">
        <f>I234</f>
        <v>102.7</v>
      </c>
    </row>
    <row r="234" spans="1:9" ht="24" customHeight="1">
      <c r="A234" s="253"/>
      <c r="B234" s="197"/>
      <c r="C234" s="185" t="s">
        <v>189</v>
      </c>
      <c r="D234" s="17" t="s">
        <v>40</v>
      </c>
      <c r="E234" s="17" t="s">
        <v>227</v>
      </c>
      <c r="F234" s="17" t="s">
        <v>228</v>
      </c>
      <c r="G234" s="17" t="s">
        <v>190</v>
      </c>
      <c r="H234" s="24"/>
      <c r="I234" s="186">
        <f>I235</f>
        <v>102.7</v>
      </c>
    </row>
    <row r="235" spans="1:9" ht="18.75">
      <c r="A235" s="253"/>
      <c r="B235" s="197"/>
      <c r="C235" s="90" t="s">
        <v>188</v>
      </c>
      <c r="D235" s="24" t="s">
        <v>40</v>
      </c>
      <c r="E235" s="24" t="s">
        <v>227</v>
      </c>
      <c r="F235" s="51" t="s">
        <v>228</v>
      </c>
      <c r="G235" s="51" t="s">
        <v>135</v>
      </c>
      <c r="H235" s="51" t="s">
        <v>17</v>
      </c>
      <c r="I235" s="132">
        <f>I236</f>
        <v>102.7</v>
      </c>
    </row>
    <row r="236" spans="1:9" ht="36">
      <c r="A236" s="253"/>
      <c r="B236" s="197"/>
      <c r="C236" s="60" t="s">
        <v>77</v>
      </c>
      <c r="D236" s="53" t="s">
        <v>40</v>
      </c>
      <c r="E236" s="28" t="s">
        <v>227</v>
      </c>
      <c r="F236" s="28" t="s">
        <v>228</v>
      </c>
      <c r="G236" s="28" t="s">
        <v>135</v>
      </c>
      <c r="H236" s="28" t="s">
        <v>75</v>
      </c>
      <c r="I236" s="120">
        <f>119.8-8.8-8.3</f>
        <v>102.7</v>
      </c>
    </row>
    <row r="237" spans="1:9" ht="18.75">
      <c r="A237" s="253"/>
      <c r="B237" s="197"/>
      <c r="C237" s="63" t="s">
        <v>60</v>
      </c>
      <c r="D237" s="55" t="s">
        <v>40</v>
      </c>
      <c r="E237" s="14" t="s">
        <v>227</v>
      </c>
      <c r="F237" s="14" t="s">
        <v>228</v>
      </c>
      <c r="G237" s="14" t="s">
        <v>93</v>
      </c>
      <c r="H237" s="47"/>
      <c r="I237" s="133">
        <f>I238</f>
        <v>41.3</v>
      </c>
    </row>
    <row r="238" spans="1:9" ht="18.75">
      <c r="A238" s="253"/>
      <c r="B238" s="197"/>
      <c r="C238" s="19" t="s">
        <v>61</v>
      </c>
      <c r="D238" s="55" t="s">
        <v>40</v>
      </c>
      <c r="E238" s="17" t="s">
        <v>227</v>
      </c>
      <c r="F238" s="17" t="s">
        <v>228</v>
      </c>
      <c r="G238" s="17" t="s">
        <v>94</v>
      </c>
      <c r="H238" s="17"/>
      <c r="I238" s="134">
        <f>I239</f>
        <v>41.3</v>
      </c>
    </row>
    <row r="239" spans="1:9" ht="56.25">
      <c r="A239" s="253"/>
      <c r="B239" s="197"/>
      <c r="C239" s="135" t="s">
        <v>192</v>
      </c>
      <c r="D239" s="76" t="s">
        <v>40</v>
      </c>
      <c r="E239" s="136" t="s">
        <v>227</v>
      </c>
      <c r="F239" s="136" t="s">
        <v>228</v>
      </c>
      <c r="G239" s="136" t="s">
        <v>136</v>
      </c>
      <c r="H239" s="136"/>
      <c r="I239" s="137">
        <f>I240</f>
        <v>41.3</v>
      </c>
    </row>
    <row r="240" spans="1:9" ht="18.75">
      <c r="A240" s="253"/>
      <c r="B240" s="197"/>
      <c r="C240" s="138" t="s">
        <v>62</v>
      </c>
      <c r="D240" s="28" t="s">
        <v>40</v>
      </c>
      <c r="E240" s="139" t="s">
        <v>227</v>
      </c>
      <c r="F240" s="139" t="s">
        <v>228</v>
      </c>
      <c r="G240" s="139" t="s">
        <v>136</v>
      </c>
      <c r="H240" s="139" t="s">
        <v>46</v>
      </c>
      <c r="I240" s="67">
        <v>41.3</v>
      </c>
    </row>
    <row r="241" spans="1:9" ht="18.75">
      <c r="A241" s="253"/>
      <c r="B241" s="197"/>
      <c r="C241" s="140" t="s">
        <v>32</v>
      </c>
      <c r="D241" s="17" t="s">
        <v>40</v>
      </c>
      <c r="E241" s="54" t="s">
        <v>226</v>
      </c>
      <c r="F241" s="17"/>
      <c r="G241" s="47"/>
      <c r="H241" s="47"/>
      <c r="I241" s="93">
        <f>I242</f>
        <v>179.9</v>
      </c>
    </row>
    <row r="242" spans="1:9" ht="18.75">
      <c r="A242" s="253"/>
      <c r="B242" s="197"/>
      <c r="C242" s="141" t="s">
        <v>33</v>
      </c>
      <c r="D242" s="17" t="s">
        <v>40</v>
      </c>
      <c r="E242" s="103" t="s">
        <v>226</v>
      </c>
      <c r="F242" s="103" t="s">
        <v>221</v>
      </c>
      <c r="G242" s="103"/>
      <c r="H242" s="64"/>
      <c r="I242" s="142">
        <f>I243</f>
        <v>179.9</v>
      </c>
    </row>
    <row r="243" spans="1:9" ht="18.75">
      <c r="A243" s="253"/>
      <c r="B243" s="197"/>
      <c r="C243" s="19" t="s">
        <v>60</v>
      </c>
      <c r="D243" s="17" t="s">
        <v>40</v>
      </c>
      <c r="E243" s="17" t="s">
        <v>226</v>
      </c>
      <c r="F243" s="17" t="s">
        <v>221</v>
      </c>
      <c r="G243" s="17" t="s">
        <v>93</v>
      </c>
      <c r="H243" s="21"/>
      <c r="I243" s="142">
        <f>I244</f>
        <v>179.9</v>
      </c>
    </row>
    <row r="244" spans="1:9" ht="18.75">
      <c r="A244" s="253"/>
      <c r="B244" s="197"/>
      <c r="C244" s="19" t="s">
        <v>61</v>
      </c>
      <c r="D244" s="17" t="s">
        <v>40</v>
      </c>
      <c r="E244" s="17" t="s">
        <v>226</v>
      </c>
      <c r="F244" s="17" t="s">
        <v>221</v>
      </c>
      <c r="G244" s="17" t="s">
        <v>94</v>
      </c>
      <c r="H244" s="17"/>
      <c r="I244" s="142">
        <f>I245</f>
        <v>179.9</v>
      </c>
    </row>
    <row r="245" spans="1:9" ht="18.75">
      <c r="A245" s="253"/>
      <c r="B245" s="197"/>
      <c r="C245" s="73" t="s">
        <v>193</v>
      </c>
      <c r="D245" s="30" t="s">
        <v>40</v>
      </c>
      <c r="E245" s="24" t="s">
        <v>226</v>
      </c>
      <c r="F245" s="24" t="s">
        <v>221</v>
      </c>
      <c r="G245" s="24" t="s">
        <v>137</v>
      </c>
      <c r="H245" s="36"/>
      <c r="I245" s="143">
        <f>I246</f>
        <v>179.9</v>
      </c>
    </row>
    <row r="246" spans="1:9" ht="36" customHeight="1">
      <c r="A246" s="253"/>
      <c r="B246" s="197"/>
      <c r="C246" s="144" t="s">
        <v>82</v>
      </c>
      <c r="D246" s="39" t="s">
        <v>40</v>
      </c>
      <c r="E246" s="39" t="s">
        <v>226</v>
      </c>
      <c r="F246" s="39" t="s">
        <v>221</v>
      </c>
      <c r="G246" s="145" t="s">
        <v>137</v>
      </c>
      <c r="H246" s="39" t="s">
        <v>81</v>
      </c>
      <c r="I246" s="173">
        <v>179.9</v>
      </c>
    </row>
    <row r="247" spans="1:9" ht="18.75">
      <c r="A247" s="253"/>
      <c r="B247" s="197"/>
      <c r="C247" s="58" t="s">
        <v>31</v>
      </c>
      <c r="D247" s="17" t="s">
        <v>40</v>
      </c>
      <c r="E247" s="24" t="s">
        <v>225</v>
      </c>
      <c r="F247" s="51"/>
      <c r="G247" s="51" t="s">
        <v>17</v>
      </c>
      <c r="H247" s="51" t="s">
        <v>17</v>
      </c>
      <c r="I247" s="128">
        <f aca="true" t="shared" si="0" ref="I247:I252">I248</f>
        <v>10</v>
      </c>
    </row>
    <row r="248" spans="1:9" ht="18.75">
      <c r="A248" s="253"/>
      <c r="B248" s="197"/>
      <c r="C248" s="146" t="s">
        <v>67</v>
      </c>
      <c r="D248" s="17" t="s">
        <v>40</v>
      </c>
      <c r="E248" s="17" t="s">
        <v>225</v>
      </c>
      <c r="F248" s="17" t="s">
        <v>221</v>
      </c>
      <c r="G248" s="45"/>
      <c r="H248" s="45"/>
      <c r="I248" s="128">
        <f t="shared" si="0"/>
        <v>10</v>
      </c>
    </row>
    <row r="249" spans="1:9" ht="37.5">
      <c r="A249" s="253"/>
      <c r="B249" s="197"/>
      <c r="C249" s="79" t="s">
        <v>71</v>
      </c>
      <c r="D249" s="17" t="s">
        <v>40</v>
      </c>
      <c r="E249" s="17" t="s">
        <v>225</v>
      </c>
      <c r="F249" s="17" t="s">
        <v>221</v>
      </c>
      <c r="G249" s="17" t="s">
        <v>131</v>
      </c>
      <c r="H249" s="54"/>
      <c r="I249" s="128">
        <f t="shared" si="0"/>
        <v>10</v>
      </c>
    </row>
    <row r="250" spans="1:9" ht="37.5">
      <c r="A250" s="253"/>
      <c r="B250" s="197"/>
      <c r="C250" s="81" t="s">
        <v>194</v>
      </c>
      <c r="D250" s="17" t="s">
        <v>40</v>
      </c>
      <c r="E250" s="17" t="s">
        <v>225</v>
      </c>
      <c r="F250" s="17" t="s">
        <v>221</v>
      </c>
      <c r="G250" s="17" t="s">
        <v>195</v>
      </c>
      <c r="H250" s="21"/>
      <c r="I250" s="128">
        <f t="shared" si="0"/>
        <v>10</v>
      </c>
    </row>
    <row r="251" spans="1:9" ht="37.5">
      <c r="A251" s="253"/>
      <c r="B251" s="197"/>
      <c r="C251" s="81" t="s">
        <v>197</v>
      </c>
      <c r="D251" s="17" t="s">
        <v>40</v>
      </c>
      <c r="E251" s="17" t="s">
        <v>225</v>
      </c>
      <c r="F251" s="17" t="s">
        <v>221</v>
      </c>
      <c r="G251" s="17" t="s">
        <v>138</v>
      </c>
      <c r="H251" s="98"/>
      <c r="I251" s="187">
        <f t="shared" si="0"/>
        <v>10</v>
      </c>
    </row>
    <row r="252" spans="1:9" ht="38.25" customHeight="1">
      <c r="A252" s="253"/>
      <c r="B252" s="197"/>
      <c r="C252" s="102" t="s">
        <v>196</v>
      </c>
      <c r="D252" s="24" t="s">
        <v>40</v>
      </c>
      <c r="E252" s="24" t="s">
        <v>225</v>
      </c>
      <c r="F252" s="51" t="s">
        <v>221</v>
      </c>
      <c r="G252" s="51" t="s">
        <v>139</v>
      </c>
      <c r="H252" s="51" t="s">
        <v>17</v>
      </c>
      <c r="I252" s="83">
        <f t="shared" si="0"/>
        <v>10</v>
      </c>
    </row>
    <row r="253" spans="1:9" ht="36">
      <c r="A253" s="253"/>
      <c r="B253" s="197"/>
      <c r="C253" s="60" t="s">
        <v>77</v>
      </c>
      <c r="D253" s="28" t="s">
        <v>40</v>
      </c>
      <c r="E253" s="28" t="s">
        <v>225</v>
      </c>
      <c r="F253" s="28" t="s">
        <v>221</v>
      </c>
      <c r="G253" s="28" t="s">
        <v>139</v>
      </c>
      <c r="H253" s="28" t="s">
        <v>75</v>
      </c>
      <c r="I253" s="31">
        <v>10</v>
      </c>
    </row>
    <row r="254" spans="1:9" ht="18.75">
      <c r="A254" s="253"/>
      <c r="B254" s="197"/>
      <c r="C254" s="19" t="s">
        <v>68</v>
      </c>
      <c r="D254" s="54" t="s">
        <v>40</v>
      </c>
      <c r="E254" s="17" t="s">
        <v>224</v>
      </c>
      <c r="F254" s="21"/>
      <c r="G254" s="21"/>
      <c r="H254" s="21"/>
      <c r="I254" s="142">
        <f>I255</f>
        <v>30</v>
      </c>
    </row>
    <row r="255" spans="1:9" ht="18.75">
      <c r="A255" s="253"/>
      <c r="B255" s="197"/>
      <c r="C255" s="16" t="s">
        <v>43</v>
      </c>
      <c r="D255" s="14" t="s">
        <v>40</v>
      </c>
      <c r="E255" s="92" t="s">
        <v>224</v>
      </c>
      <c r="F255" s="14" t="s">
        <v>221</v>
      </c>
      <c r="G255" s="47"/>
      <c r="H255" s="47"/>
      <c r="I255" s="142">
        <f>I256</f>
        <v>30</v>
      </c>
    </row>
    <row r="256" spans="1:9" ht="18.75">
      <c r="A256" s="253"/>
      <c r="B256" s="197"/>
      <c r="C256" s="32" t="s">
        <v>60</v>
      </c>
      <c r="D256" s="17" t="s">
        <v>40</v>
      </c>
      <c r="E256" s="54" t="s">
        <v>224</v>
      </c>
      <c r="F256" s="17" t="s">
        <v>221</v>
      </c>
      <c r="G256" s="17" t="s">
        <v>93</v>
      </c>
      <c r="H256" s="21" t="s">
        <v>17</v>
      </c>
      <c r="I256" s="142">
        <f>I257</f>
        <v>30</v>
      </c>
    </row>
    <row r="257" spans="1:9" ht="18.75">
      <c r="A257" s="253"/>
      <c r="B257" s="197"/>
      <c r="C257" s="32" t="s">
        <v>61</v>
      </c>
      <c r="D257" s="17" t="s">
        <v>40</v>
      </c>
      <c r="E257" s="54" t="s">
        <v>224</v>
      </c>
      <c r="F257" s="17" t="s">
        <v>221</v>
      </c>
      <c r="G257" s="17" t="s">
        <v>94</v>
      </c>
      <c r="H257" s="21"/>
      <c r="I257" s="142">
        <f>I258</f>
        <v>30</v>
      </c>
    </row>
    <row r="258" spans="1:9" ht="19.5" thickBot="1">
      <c r="A258" s="254"/>
      <c r="B258" s="197"/>
      <c r="C258" s="56" t="s">
        <v>198</v>
      </c>
      <c r="D258" s="24" t="s">
        <v>40</v>
      </c>
      <c r="E258" s="51" t="s">
        <v>224</v>
      </c>
      <c r="F258" s="24" t="s">
        <v>221</v>
      </c>
      <c r="G258" s="24" t="s">
        <v>140</v>
      </c>
      <c r="H258" s="36"/>
      <c r="I258" s="143">
        <f>I259</f>
        <v>30</v>
      </c>
    </row>
    <row r="259" spans="1:9" ht="19.5" thickBot="1">
      <c r="A259" s="225"/>
      <c r="B259" s="197"/>
      <c r="C259" s="147" t="s">
        <v>50</v>
      </c>
      <c r="D259" s="25" t="s">
        <v>40</v>
      </c>
      <c r="E259" s="148" t="s">
        <v>224</v>
      </c>
      <c r="F259" s="148" t="s">
        <v>221</v>
      </c>
      <c r="G259" s="149" t="s">
        <v>140</v>
      </c>
      <c r="H259" s="149" t="s">
        <v>69</v>
      </c>
      <c r="I259" s="150">
        <v>30</v>
      </c>
    </row>
    <row r="260" spans="1:9" ht="38.25" thickBot="1">
      <c r="A260" s="196" t="s">
        <v>35</v>
      </c>
      <c r="B260" s="198" t="s">
        <v>35</v>
      </c>
      <c r="C260" s="9" t="s">
        <v>53</v>
      </c>
      <c r="D260" s="10" t="s">
        <v>41</v>
      </c>
      <c r="E260" s="10"/>
      <c r="F260" s="151"/>
      <c r="G260" s="151"/>
      <c r="H260" s="151"/>
      <c r="I260" s="11">
        <f>I261</f>
        <v>1245.4</v>
      </c>
    </row>
    <row r="261" spans="1:9" ht="18.75">
      <c r="A261" s="199"/>
      <c r="B261" s="200"/>
      <c r="C261" s="12" t="s">
        <v>18</v>
      </c>
      <c r="D261" s="14" t="s">
        <v>41</v>
      </c>
      <c r="E261" s="14" t="s">
        <v>221</v>
      </c>
      <c r="F261" s="14"/>
      <c r="G261" s="14" t="s">
        <v>17</v>
      </c>
      <c r="H261" s="14" t="s">
        <v>17</v>
      </c>
      <c r="I261" s="15">
        <f>I262+I267</f>
        <v>1245.4</v>
      </c>
    </row>
    <row r="262" spans="1:9" ht="37.5">
      <c r="A262" s="199"/>
      <c r="B262" s="200"/>
      <c r="C262" s="73" t="s">
        <v>39</v>
      </c>
      <c r="D262" s="14" t="s">
        <v>41</v>
      </c>
      <c r="E262" s="152" t="s">
        <v>221</v>
      </c>
      <c r="F262" s="152" t="s">
        <v>222</v>
      </c>
      <c r="G262" s="153" t="s">
        <v>17</v>
      </c>
      <c r="H262" s="153" t="s">
        <v>17</v>
      </c>
      <c r="I262" s="132">
        <f>I263</f>
        <v>1157.2</v>
      </c>
    </row>
    <row r="263" spans="1:9" ht="18.75">
      <c r="A263" s="199"/>
      <c r="B263" s="200"/>
      <c r="C263" s="19" t="s">
        <v>58</v>
      </c>
      <c r="D263" s="14" t="s">
        <v>41</v>
      </c>
      <c r="E263" s="154" t="s">
        <v>221</v>
      </c>
      <c r="F263" s="155" t="s">
        <v>222</v>
      </c>
      <c r="G263" s="17" t="s">
        <v>86</v>
      </c>
      <c r="H263" s="156" t="s">
        <v>17</v>
      </c>
      <c r="I263" s="131">
        <f>I264</f>
        <v>1157.2</v>
      </c>
    </row>
    <row r="264" spans="1:9" ht="37.5" customHeight="1">
      <c r="A264" s="199"/>
      <c r="B264" s="200"/>
      <c r="C264" s="157" t="s">
        <v>70</v>
      </c>
      <c r="D264" s="17" t="s">
        <v>41</v>
      </c>
      <c r="E264" s="155" t="s">
        <v>221</v>
      </c>
      <c r="F264" s="155" t="s">
        <v>222</v>
      </c>
      <c r="G264" s="17" t="s">
        <v>141</v>
      </c>
      <c r="H264" s="156"/>
      <c r="I264" s="131">
        <f>I265</f>
        <v>1157.2</v>
      </c>
    </row>
    <row r="265" spans="1:9" ht="33.75" customHeight="1">
      <c r="A265" s="199"/>
      <c r="B265" s="200"/>
      <c r="C265" s="74" t="s">
        <v>263</v>
      </c>
      <c r="D265" s="24" t="s">
        <v>41</v>
      </c>
      <c r="E265" s="158" t="s">
        <v>221</v>
      </c>
      <c r="F265" s="152" t="s">
        <v>222</v>
      </c>
      <c r="G265" s="24" t="s">
        <v>142</v>
      </c>
      <c r="H265" s="153"/>
      <c r="I265" s="132">
        <f>I266</f>
        <v>1157.2</v>
      </c>
    </row>
    <row r="266" spans="1:9" ht="18">
      <c r="A266" s="199"/>
      <c r="B266" s="200"/>
      <c r="C266" s="57" t="s">
        <v>74</v>
      </c>
      <c r="D266" s="53" t="s">
        <v>41</v>
      </c>
      <c r="E266" s="159" t="s">
        <v>221</v>
      </c>
      <c r="F266" s="160" t="s">
        <v>222</v>
      </c>
      <c r="G266" s="28" t="s">
        <v>142</v>
      </c>
      <c r="H266" s="159" t="s">
        <v>73</v>
      </c>
      <c r="I266" s="113">
        <v>1157.2</v>
      </c>
    </row>
    <row r="267" spans="1:9" ht="56.25">
      <c r="A267" s="199"/>
      <c r="B267" s="200"/>
      <c r="C267" s="161" t="s">
        <v>36</v>
      </c>
      <c r="D267" s="17" t="s">
        <v>41</v>
      </c>
      <c r="E267" s="51" t="s">
        <v>221</v>
      </c>
      <c r="F267" s="24" t="s">
        <v>223</v>
      </c>
      <c r="G267" s="51"/>
      <c r="H267" s="51"/>
      <c r="I267" s="123">
        <f>I268+I273</f>
        <v>88.19999999999999</v>
      </c>
    </row>
    <row r="268" spans="1:9" ht="37.5">
      <c r="A268" s="199"/>
      <c r="B268" s="200"/>
      <c r="C268" s="81" t="s">
        <v>0</v>
      </c>
      <c r="D268" s="17" t="s">
        <v>41</v>
      </c>
      <c r="E268" s="17" t="s">
        <v>221</v>
      </c>
      <c r="F268" s="17" t="s">
        <v>223</v>
      </c>
      <c r="G268" s="17" t="s">
        <v>143</v>
      </c>
      <c r="H268" s="17"/>
      <c r="I268" s="162">
        <f>I269</f>
        <v>58.199999999999996</v>
      </c>
    </row>
    <row r="269" spans="1:9" ht="39.75" customHeight="1">
      <c r="A269" s="199"/>
      <c r="B269" s="200"/>
      <c r="C269" s="58" t="s">
        <v>265</v>
      </c>
      <c r="D269" s="76" t="s">
        <v>41</v>
      </c>
      <c r="E269" s="24" t="s">
        <v>221</v>
      </c>
      <c r="F269" s="24" t="s">
        <v>223</v>
      </c>
      <c r="G269" s="24" t="s">
        <v>144</v>
      </c>
      <c r="H269" s="24"/>
      <c r="I269" s="59">
        <f>I270+I271</f>
        <v>58.199999999999996</v>
      </c>
    </row>
    <row r="270" spans="1:9" ht="36">
      <c r="A270" s="199"/>
      <c r="B270" s="200"/>
      <c r="C270" s="84" t="s">
        <v>77</v>
      </c>
      <c r="D270" s="39" t="s">
        <v>41</v>
      </c>
      <c r="E270" s="39" t="s">
        <v>221</v>
      </c>
      <c r="F270" s="39" t="s">
        <v>223</v>
      </c>
      <c r="G270" s="39" t="s">
        <v>144</v>
      </c>
      <c r="H270" s="39" t="s">
        <v>75</v>
      </c>
      <c r="I270" s="122">
        <f>48.3+5</f>
        <v>53.3</v>
      </c>
    </row>
    <row r="271" spans="1:9" ht="36.75" customHeight="1">
      <c r="A271" s="199"/>
      <c r="B271" s="200"/>
      <c r="C271" s="41" t="s">
        <v>78</v>
      </c>
      <c r="D271" s="53" t="s">
        <v>41</v>
      </c>
      <c r="E271" s="28" t="s">
        <v>221</v>
      </c>
      <c r="F271" s="28" t="s">
        <v>223</v>
      </c>
      <c r="G271" s="28" t="s">
        <v>144</v>
      </c>
      <c r="H271" s="28" t="s">
        <v>76</v>
      </c>
      <c r="I271" s="107">
        <v>4.9</v>
      </c>
    </row>
    <row r="272" spans="1:9" ht="18.75">
      <c r="A272" s="199"/>
      <c r="B272" s="200"/>
      <c r="C272" s="79" t="s">
        <v>60</v>
      </c>
      <c r="D272" s="33" t="s">
        <v>41</v>
      </c>
      <c r="E272" s="17" t="s">
        <v>221</v>
      </c>
      <c r="F272" s="17" t="s">
        <v>223</v>
      </c>
      <c r="G272" s="17" t="s">
        <v>93</v>
      </c>
      <c r="H272" s="17"/>
      <c r="I272" s="121">
        <f>I273</f>
        <v>30</v>
      </c>
    </row>
    <row r="273" spans="1:9" ht="18.75">
      <c r="A273" s="199"/>
      <c r="B273" s="200"/>
      <c r="C273" s="81" t="s">
        <v>1</v>
      </c>
      <c r="D273" s="33" t="s">
        <v>41</v>
      </c>
      <c r="E273" s="17" t="s">
        <v>221</v>
      </c>
      <c r="F273" s="17" t="s">
        <v>223</v>
      </c>
      <c r="G273" s="17" t="s">
        <v>94</v>
      </c>
      <c r="H273" s="17"/>
      <c r="I273" s="162">
        <f>I274</f>
        <v>30</v>
      </c>
    </row>
    <row r="274" spans="1:9" ht="57" customHeight="1">
      <c r="A274" s="199"/>
      <c r="B274" s="200"/>
      <c r="C274" s="163" t="s">
        <v>201</v>
      </c>
      <c r="D274" s="76" t="s">
        <v>41</v>
      </c>
      <c r="E274" s="24" t="s">
        <v>221</v>
      </c>
      <c r="F274" s="24" t="s">
        <v>223</v>
      </c>
      <c r="G274" s="24" t="s">
        <v>145</v>
      </c>
      <c r="H274" s="24"/>
      <c r="I274" s="59">
        <f>I275</f>
        <v>30</v>
      </c>
    </row>
    <row r="275" spans="1:9" ht="18.75" thickBot="1">
      <c r="A275" s="199"/>
      <c r="B275" s="200"/>
      <c r="C275" s="164" t="s">
        <v>62</v>
      </c>
      <c r="D275" s="25" t="s">
        <v>41</v>
      </c>
      <c r="E275" s="47" t="s">
        <v>221</v>
      </c>
      <c r="F275" s="47" t="s">
        <v>223</v>
      </c>
      <c r="G275" s="47" t="s">
        <v>145</v>
      </c>
      <c r="H275" s="47" t="s">
        <v>46</v>
      </c>
      <c r="I275" s="165">
        <v>30</v>
      </c>
    </row>
    <row r="276" spans="1:9" ht="36.75" customHeight="1" thickBot="1">
      <c r="A276" s="255"/>
      <c r="B276" s="255"/>
      <c r="C276" s="166" t="s">
        <v>37</v>
      </c>
      <c r="D276" s="167"/>
      <c r="E276" s="167"/>
      <c r="F276" s="168"/>
      <c r="G276" s="168"/>
      <c r="H276" s="169"/>
      <c r="I276" s="170">
        <f>I18+I260</f>
        <v>24519.300000000003</v>
      </c>
    </row>
    <row r="282" ht="12.75">
      <c r="I282" s="171"/>
    </row>
  </sheetData>
  <sheetProtection/>
  <autoFilter ref="A17:I276"/>
  <mergeCells count="15">
    <mergeCell ref="A13:I13"/>
    <mergeCell ref="A19:A258"/>
    <mergeCell ref="A276:B276"/>
    <mergeCell ref="C7:I7"/>
    <mergeCell ref="C8:I8"/>
    <mergeCell ref="F9:I9"/>
    <mergeCell ref="F10:I10"/>
    <mergeCell ref="C11:I11"/>
    <mergeCell ref="A12:I12"/>
    <mergeCell ref="H1:I1"/>
    <mergeCell ref="C2:I2"/>
    <mergeCell ref="C3:I3"/>
    <mergeCell ref="C4:I4"/>
    <mergeCell ref="C5:I5"/>
    <mergeCell ref="H6:I6"/>
  </mergeCells>
  <printOptions horizontalCentered="1"/>
  <pageMargins left="0.984251968503937" right="0.5905511811023623" top="0.5905511811023623" bottom="0.7874015748031497" header="0.5118110236220472" footer="0.5118110236220472"/>
  <pageSetup fitToHeight="8" fitToWidth="1" horizontalDpi="1200" verticalDpi="1200" orientation="portrait" paperSize="9" scale="40" r:id="rId2"/>
  <headerFooter alignWithMargins="0">
    <oddFooter>&amp;CСтраница &amp;P</oddFooter>
  </headerFooter>
  <rowBreaks count="1" manualBreakCount="1">
    <brk id="22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2017-04-25T13:46:16Z</cp:lastPrinted>
  <dcterms:created xsi:type="dcterms:W3CDTF">2008-08-27T10:21:53Z</dcterms:created>
  <dcterms:modified xsi:type="dcterms:W3CDTF">2018-06-20T14:31:10Z</dcterms:modified>
  <cp:category/>
  <cp:version/>
  <cp:contentType/>
  <cp:contentStatus/>
</cp:coreProperties>
</file>