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10410" activeTab="0"/>
  </bookViews>
  <sheets>
    <sheet name="VI" sheetId="1" r:id="rId1"/>
  </sheets>
  <definedNames>
    <definedName name="_xlnm._FilterDatabase" localSheetId="0" hidden="1">'VI'!$A$13:$E$274</definedName>
    <definedName name="_xlnm.Print_Titles" localSheetId="0">'VI'!$13:$14</definedName>
  </definedNames>
  <calcPr fullCalcOnLoad="1"/>
</workbook>
</file>

<file path=xl/sharedStrings.xml><?xml version="1.0" encoding="utf-8"?>
<sst xmlns="http://schemas.openxmlformats.org/spreadsheetml/2006/main" count="766" uniqueCount="287">
  <si>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</si>
  <si>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</si>
  <si>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</si>
  <si>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</si>
  <si>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</si>
  <si>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</si>
  <si>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</si>
  <si>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</si>
  <si>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</si>
  <si>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</si>
  <si>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</si>
  <si>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</si>
  <si>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</si>
  <si>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</si>
  <si>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</si>
  <si>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</si>
  <si>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</si>
  <si>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</si>
  <si>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</si>
  <si>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</si>
  <si>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</si>
  <si>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</si>
  <si>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</si>
  <si>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</si>
  <si>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</si>
  <si>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</si>
  <si>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</si>
  <si>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</si>
  <si>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</si>
  <si>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</si>
  <si>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</si>
  <si>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</si>
  <si>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0707</t>
  </si>
  <si>
    <t>1301</t>
  </si>
  <si>
    <t>Обслуживание внутреннего государственного и муниципального долга</t>
  </si>
  <si>
    <t>0804</t>
  </si>
  <si>
    <t xml:space="preserve">Другие вопросы в области культуры, кинематографии </t>
  </si>
  <si>
    <t>0113</t>
  </si>
  <si>
    <t>0106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</si>
  <si>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</si>
  <si>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</si>
  <si>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</si>
  <si>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</si>
  <si>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</si>
  <si>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</si>
  <si>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810</t>
  </si>
  <si>
    <t>Обслуживание муниципального долга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</si>
  <si>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</si>
  <si>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</si>
  <si>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</si>
  <si>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</si>
  <si>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</si>
  <si>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</si>
  <si>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</si>
  <si>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</si>
  <si>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</si>
  <si>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</si>
  <si>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</si>
  <si>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</si>
  <si>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</si>
  <si>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</si>
  <si>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</si>
  <si>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Муниципальная программа "Безопасность МО Суховское сельское поселение" </t>
  </si>
  <si>
    <t>Обеспечение пожарной безопасности</t>
  </si>
  <si>
    <t>Муниципальная программа "Обеспечение повышения энергоэффективности в МО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</si>
  <si>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</si>
  <si>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730</t>
  </si>
  <si>
    <t>Муниципальная программа "Развитие культуры, физической культуры и спорта в МО Суховское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</si>
  <si>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</si>
  <si>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</si>
  <si>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110</t>
  </si>
  <si>
    <t>850</t>
  </si>
  <si>
    <t>Расходы на выплаты персоналу казенных учреждений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</si>
  <si>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</si>
  <si>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</si>
  <si>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</si>
  <si>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</si>
  <si>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</si>
  <si>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</si>
  <si>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</si>
  <si>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</si>
  <si>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</si>
  <si>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</si>
  <si>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</si>
  <si>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</si>
  <si>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</si>
  <si>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</si>
  <si>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</si>
  <si>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</si>
  <si>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15 1 00 00000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</si>
  <si>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</si>
  <si>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Организация и осуществление мероприятий   </t>
  </si>
  <si>
    <t>15 1 01 13230</t>
  </si>
  <si>
    <t>15 1 01 00000</t>
  </si>
  <si>
    <t>Основное мероприятие "Защита населения от чрезвычайных ситуаций на территории поселения"</t>
  </si>
  <si>
    <t>15 1 01 96100</t>
  </si>
  <si>
    <t>Подпрограмма "Обеспечение пожарной безопасности  территории муниципального образования Суховское сельское поселение"</t>
  </si>
  <si>
    <t>15 2 00 00000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</si>
  <si>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</si>
  <si>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</si>
  <si>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</si>
  <si>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>15 2 01 13130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</si>
  <si>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</si>
  <si>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</si>
  <si>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</si>
  <si>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>15 3 01 00000</t>
  </si>
  <si>
    <t>15 3 01 13240</t>
  </si>
  <si>
    <t>Основное мероприятие "Поддержка информационного сайта"</t>
  </si>
  <si>
    <t>16 0 00 00000</t>
  </si>
  <si>
    <t>16 1 00 00000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</si>
  <si>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</si>
  <si>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</si>
  <si>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</si>
  <si>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</si>
  <si>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>16 1 01 14220</t>
  </si>
  <si>
    <t>16 1 01 70140</t>
  </si>
  <si>
    <t xml:space="preserve">Осуществление полномочий Кировского района на мероприятия по содержанию автомобильных дорог  </t>
  </si>
  <si>
    <t>16 1 01 95010</t>
  </si>
  <si>
    <t>17 0 00 00000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</si>
  <si>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</si>
  <si>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 xml:space="preserve">Мероприятия направленные на снижение затрат по уличному освещению </t>
  </si>
  <si>
    <t>17 0 02 00000</t>
  </si>
  <si>
    <t>18 0 00 00000</t>
  </si>
  <si>
    <t>18 0 01 00000</t>
  </si>
  <si>
    <t>Основное мероприятие "Поддержка проектов инициатив граждан"</t>
  </si>
  <si>
    <t>19 0 00 00000</t>
  </si>
  <si>
    <t>19 1 01 00000</t>
  </si>
  <si>
    <t xml:space="preserve">Подпрограмма "Развитие культуры в МО Суховское сельское поселение" </t>
  </si>
  <si>
    <t>19 1 00 00000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</si>
  <si>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</si>
  <si>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</si>
  <si>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19 1 01 00240</t>
  </si>
  <si>
    <t>19 1 02 00000</t>
  </si>
  <si>
    <t>19 1 02 11590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</si>
  <si>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</si>
  <si>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</si>
  <si>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19 2 00 00000</t>
  </si>
  <si>
    <t xml:space="preserve">Подпрограмма "Развитие физической культуры в МО Суховское сельское поселение" </t>
  </si>
  <si>
    <t>19 2 01 00000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</si>
  <si>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</si>
  <si>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</si>
  <si>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19 2 01 11600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</si>
  <si>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</si>
  <si>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</si>
  <si>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</si>
  <si>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</si>
  <si>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</si>
  <si>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</si>
  <si>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</si>
  <si>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</si>
  <si>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</si>
  <si>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</si>
  <si>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</si>
  <si>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82 0 00 00000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</si>
  <si>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</si>
  <si>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</si>
  <si>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</si>
  <si>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</si>
  <si>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82 0 01 06510</t>
  </si>
  <si>
    <t xml:space="preserve">Доплаты к пенсиям муниципальных служащих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</si>
  <si>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</si>
  <si>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</si>
  <si>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</si>
  <si>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</si>
  <si>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</si>
  <si>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>98 9 09 10120</t>
  </si>
  <si>
    <t xml:space="preserve">Оплата услуг по договору в целях организации хозяйственной деятельности на территории поселения </t>
  </si>
  <si>
    <t xml:space="preserve">Расходы на проведение юридической экспертизы нормативно правовых актов </t>
  </si>
  <si>
    <t>98 9 09 10130</t>
  </si>
  <si>
    <t xml:space="preserve">Содержание и обслуживание объектов имущества казны муниципального образования </t>
  </si>
  <si>
    <t>98 9 09 10300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</si>
  <si>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</si>
  <si>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</si>
  <si>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Мероприятия по землеустройству и землепользованию </t>
  </si>
  <si>
    <t>98 9 09 10350</t>
  </si>
  <si>
    <t xml:space="preserve">Информирование жителей  в СМИ о развитии муниципального образования </t>
  </si>
  <si>
    <t>98 9 09 10410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</si>
  <si>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</si>
  <si>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</si>
  <si>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Функционирование органов в сфере национальной безопасности </t>
  </si>
  <si>
    <t>98 9 09 13100</t>
  </si>
  <si>
    <t xml:space="preserve">Мероприятия в области жилищного хозяйства </t>
  </si>
  <si>
    <t>98 9 09 15000</t>
  </si>
  <si>
    <t xml:space="preserve">Капитальный ремонт (ремонт) муниципального жилищного фонда </t>
  </si>
  <si>
    <t>98 9 09 15010</t>
  </si>
  <si>
    <t xml:space="preserve">Расходы на прочие мероприятия по благоустройству </t>
  </si>
  <si>
    <t>98 9 09 15350</t>
  </si>
  <si>
    <t>98 9 09 51180</t>
  </si>
  <si>
    <t>На осуществление первичного воинского учета на территориях, где отсутствуют военные комиссариаты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</si>
  <si>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</si>
  <si>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</si>
  <si>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</si>
  <si>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</si>
  <si>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</si>
  <si>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земельного контроля поселений за использование земель на территориях поселений </t>
  </si>
  <si>
    <t>98 9 09 96040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</si>
  <si>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</si>
  <si>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</si>
  <si>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</si>
  <si>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</si>
  <si>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</si>
  <si>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</si>
  <si>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</si>
  <si>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</si>
  <si>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</si>
  <si>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</si>
  <si>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</si>
  <si>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</si>
  <si>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97 0 01 S4310</t>
  </si>
  <si>
    <t>Реализация мероприятий по борьбе с борщевиком Сосновского</t>
  </si>
  <si>
    <t>19 1 01 70360</t>
  </si>
  <si>
    <t>Обеспечение выплат стимулирующего характера работникам муниципальных учреждений культуры Ленинградской области</t>
  </si>
  <si>
    <t>360</t>
  </si>
  <si>
    <t>Иные выплаты населению</t>
  </si>
  <si>
    <t>Организация и проведение мероприятий в подростковой и молодежной среде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</si>
  <si>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</si>
  <si>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</si>
  <si>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</si>
  <si>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4Н 0 01 00000</t>
  </si>
  <si>
    <t>4Н 0 01 13610</t>
  </si>
  <si>
    <t>1В 0 00 00000</t>
  </si>
  <si>
    <t>1В 0 01 00000</t>
  </si>
  <si>
    <t>1В 0 01 15930</t>
  </si>
  <si>
    <t>Основное мероприятие "Организация благоустройства на территории поселения"</t>
  </si>
  <si>
    <t>Осуществление мероприятий по содержанию уличного освещения</t>
  </si>
  <si>
    <t>1В 0 01 15940</t>
  </si>
  <si>
    <t>Организация и осуществление прочих мероприятий по благоустройству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</si>
  <si>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</si>
  <si>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</si>
  <si>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</si>
  <si>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</si>
  <si>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гражданская оборона</t>
  </si>
  <si>
    <t>16 1 01 14230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</si>
  <si>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</si>
  <si>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</si>
  <si>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</si>
  <si>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</si>
  <si>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"Обеспечение безопасности дорожного движения"</t>
  </si>
  <si>
    <t>16 3 01 14750</t>
  </si>
  <si>
    <t>Мероприятия направленние на обеспечение безопасности дорожного движения на территории поселения</t>
  </si>
  <si>
    <t>97 0 01 74310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</si>
  <si>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</si>
  <si>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</si>
  <si>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</si>
  <si>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</si>
  <si>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</si>
  <si>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</si>
  <si>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 xml:space="preserve">Расходы на выплаты по оплате труда работников органов местного самоуправления 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</si>
  <si>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</si>
  <si>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</si>
  <si>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</si>
  <si>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</si>
  <si>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Суховское сельское поселение на 2018 год </t>
  </si>
  <si>
    <t>(Приложение 3)</t>
  </si>
  <si>
    <t xml:space="preserve">Осуществление части полномочий поселений по формированию, утверждению, исполнению  бюджета </t>
  </si>
  <si>
    <t>17 0 02 15520</t>
  </si>
  <si>
    <t>16 1 01 14210</t>
  </si>
  <si>
    <t>Мероприятия по капитальному ремонту и ремонту дорог общего пользования</t>
  </si>
  <si>
    <t>от "20" декабря 2017 г. №35</t>
  </si>
  <si>
    <t>(в редакции решения совета депутатов</t>
  </si>
  <si>
    <t>18 0 01 70880</t>
  </si>
  <si>
    <t>98 9 09 15500</t>
  </si>
  <si>
    <t>Мероприятия в области коммунального хозяйства</t>
  </si>
  <si>
    <t>98 9 09 15360</t>
  </si>
  <si>
    <t xml:space="preserve">Организация сбора и вывоза бытовых отходов и мусора </t>
  </si>
  <si>
    <t>98 9 09 15340</t>
  </si>
  <si>
    <t>Организация и содержание мест захоронения</t>
  </si>
  <si>
    <t>98 9 09 15310</t>
  </si>
  <si>
    <t>Расходы на уличное освещение</t>
  </si>
  <si>
    <t xml:space="preserve">Ремонт автомобильных дорог общего пользования местного значения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</si>
  <si>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</si>
  <si>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</si>
  <si>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"Благоустройство деревни Сухое"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</si>
  <si>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</si>
  <si>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00 00000</t>
  </si>
  <si>
    <t>4И 0 01 00000</t>
  </si>
  <si>
    <t>4И 0 01 S4660</t>
  </si>
  <si>
    <t>Мероприятия по борьбе с борщевиком Сосновского"</t>
  </si>
  <si>
    <t>97 0 01 14670</t>
  </si>
  <si>
    <t>98 9 09 14230</t>
  </si>
  <si>
    <t>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</si>
  <si>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4И 0 01 74660</t>
  </si>
  <si>
    <t>98 9 09 95160</t>
  </si>
  <si>
    <t>Организация и проведение мероприятий межпоселенческого характера по работе с молодежью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</si>
  <si>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</si>
  <si>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</si>
  <si>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от 20 июня  2018г №25)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</si>
</sst>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hair"/>
      <right style="thin">
        <color indexed="8"/>
      </right>
      <top style="thin">
        <color indexed="8"/>
      </top>
      <bottom style="thin"/>
    </border>
    <border>
      <left style="thin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32" borderId="0" xfId="0" applyFill="1" applyAlignment="1">
      <alignment/>
    </xf>
    <xf numFmtId="49" fontId="6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172" fontId="7" fillId="33" borderId="12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wrapText="1"/>
    </xf>
    <xf numFmtId="49" fontId="5" fillId="33" borderId="14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right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/>
    </xf>
    <xf numFmtId="172" fontId="8" fillId="33" borderId="18" xfId="0" applyNumberFormat="1" applyFont="1" applyFill="1" applyBorder="1" applyAlignment="1">
      <alignment horizontal="right"/>
    </xf>
    <xf numFmtId="49" fontId="8" fillId="33" borderId="19" xfId="0" applyNumberFormat="1" applyFont="1" applyFill="1" applyBorder="1" applyAlignment="1">
      <alignment horizontal="left" wrapText="1"/>
    </xf>
    <xf numFmtId="49" fontId="8" fillId="33" borderId="20" xfId="0" applyNumberFormat="1" applyFont="1" applyFill="1" applyBorder="1" applyAlignment="1">
      <alignment horizontal="center"/>
    </xf>
    <xf numFmtId="172" fontId="8" fillId="33" borderId="21" xfId="0" applyNumberFormat="1" applyFont="1" applyFill="1" applyBorder="1" applyAlignment="1">
      <alignment horizontal="right"/>
    </xf>
    <xf numFmtId="0" fontId="5" fillId="33" borderId="22" xfId="0" applyNumberFormat="1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49" fontId="8" fillId="33" borderId="25" xfId="0" applyNumberFormat="1" applyFont="1" applyFill="1" applyBorder="1" applyAlignment="1">
      <alignment horizontal="left" wrapText="1"/>
    </xf>
    <xf numFmtId="172" fontId="8" fillId="33" borderId="26" xfId="0" applyNumberFormat="1" applyFont="1" applyFill="1" applyBorder="1" applyAlignment="1">
      <alignment horizontal="right"/>
    </xf>
    <xf numFmtId="172" fontId="8" fillId="33" borderId="27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172" fontId="8" fillId="33" borderId="26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center"/>
    </xf>
    <xf numFmtId="172" fontId="8" fillId="33" borderId="27" xfId="0" applyNumberFormat="1" applyFont="1" applyFill="1" applyBorder="1" applyAlignment="1">
      <alignment horizontal="right"/>
    </xf>
    <xf numFmtId="0" fontId="5" fillId="33" borderId="29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/>
    </xf>
    <xf numFmtId="172" fontId="5" fillId="33" borderId="31" xfId="0" applyNumberFormat="1" applyFont="1" applyFill="1" applyBorder="1" applyAlignment="1">
      <alignment horizontal="right"/>
    </xf>
    <xf numFmtId="49" fontId="8" fillId="33" borderId="30" xfId="0" applyNumberFormat="1" applyFont="1" applyFill="1" applyBorder="1" applyAlignment="1">
      <alignment horizontal="center"/>
    </xf>
    <xf numFmtId="172" fontId="6" fillId="33" borderId="31" xfId="0" applyNumberFormat="1" applyFont="1" applyFill="1" applyBorder="1" applyAlignment="1">
      <alignment horizontal="right"/>
    </xf>
    <xf numFmtId="49" fontId="6" fillId="33" borderId="29" xfId="0" applyNumberFormat="1" applyFont="1" applyFill="1" applyBorder="1" applyAlignment="1">
      <alignment horizontal="left" wrapText="1"/>
    </xf>
    <xf numFmtId="49" fontId="6" fillId="33" borderId="30" xfId="0" applyNumberFormat="1" applyFont="1" applyFill="1" applyBorder="1" applyAlignment="1">
      <alignment horizontal="center"/>
    </xf>
    <xf numFmtId="0" fontId="7" fillId="33" borderId="32" xfId="0" applyNumberFormat="1" applyFont="1" applyFill="1" applyBorder="1" applyAlignment="1">
      <alignment horizontal="left" wrapText="1"/>
    </xf>
    <xf numFmtId="172" fontId="5" fillId="33" borderId="33" xfId="0" applyNumberFormat="1" applyFont="1" applyFill="1" applyBorder="1" applyAlignment="1">
      <alignment horizontal="right"/>
    </xf>
    <xf numFmtId="172" fontId="5" fillId="33" borderId="34" xfId="0" applyNumberFormat="1" applyFont="1" applyFill="1" applyBorder="1" applyAlignment="1">
      <alignment horizontal="right"/>
    </xf>
    <xf numFmtId="49" fontId="7" fillId="33" borderId="23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172" fontId="6" fillId="33" borderId="36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49" fontId="8" fillId="33" borderId="39" xfId="0" applyNumberFormat="1" applyFont="1" applyFill="1" applyBorder="1" applyAlignment="1">
      <alignment horizontal="left" wrapText="1"/>
    </xf>
    <xf numFmtId="49" fontId="8" fillId="33" borderId="40" xfId="0" applyNumberFormat="1" applyFont="1" applyFill="1" applyBorder="1" applyAlignment="1">
      <alignment horizontal="center"/>
    </xf>
    <xf numFmtId="49" fontId="5" fillId="33" borderId="41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0" fontId="5" fillId="33" borderId="42" xfId="0" applyNumberFormat="1" applyFont="1" applyFill="1" applyBorder="1" applyAlignment="1">
      <alignment horizontal="left" wrapText="1"/>
    </xf>
    <xf numFmtId="172" fontId="5" fillId="33" borderId="43" xfId="0" applyNumberFormat="1" applyFont="1" applyFill="1" applyBorder="1" applyAlignment="1">
      <alignment horizontal="right"/>
    </xf>
    <xf numFmtId="49" fontId="8" fillId="33" borderId="44" xfId="0" applyNumberFormat="1" applyFont="1" applyFill="1" applyBorder="1" applyAlignment="1">
      <alignment horizontal="left" wrapText="1"/>
    </xf>
    <xf numFmtId="49" fontId="8" fillId="33" borderId="45" xfId="0" applyNumberFormat="1" applyFont="1" applyFill="1" applyBorder="1" applyAlignment="1">
      <alignment horizontal="center"/>
    </xf>
    <xf numFmtId="172" fontId="8" fillId="33" borderId="46" xfId="0" applyNumberFormat="1" applyFont="1" applyFill="1" applyBorder="1" applyAlignment="1">
      <alignment horizontal="right"/>
    </xf>
    <xf numFmtId="172" fontId="8" fillId="33" borderId="18" xfId="0" applyNumberFormat="1" applyFont="1" applyFill="1" applyBorder="1" applyAlignment="1">
      <alignment horizontal="right"/>
    </xf>
    <xf numFmtId="172" fontId="8" fillId="33" borderId="47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48" xfId="0" applyNumberFormat="1" applyFont="1" applyFill="1" applyBorder="1" applyAlignment="1">
      <alignment horizontal="center" wrapText="1"/>
    </xf>
    <xf numFmtId="49" fontId="7" fillId="33" borderId="49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 wrapText="1"/>
    </xf>
    <xf numFmtId="49" fontId="7" fillId="33" borderId="50" xfId="0" applyNumberFormat="1" applyFont="1" applyFill="1" applyBorder="1" applyAlignment="1">
      <alignment horizontal="center" wrapText="1"/>
    </xf>
    <xf numFmtId="49" fontId="5" fillId="33" borderId="29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 wrapText="1"/>
    </xf>
    <xf numFmtId="49" fontId="5" fillId="33" borderId="51" xfId="0" applyNumberFormat="1" applyFont="1" applyFill="1" applyBorder="1" applyAlignment="1">
      <alignment horizontal="center" wrapTex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52" xfId="0" applyNumberFormat="1" applyFont="1" applyFill="1" applyBorder="1" applyAlignment="1">
      <alignment horizontal="center" wrapText="1"/>
    </xf>
    <xf numFmtId="49" fontId="8" fillId="33" borderId="53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49" fontId="8" fillId="33" borderId="38" xfId="0" applyNumberFormat="1" applyFont="1" applyFill="1" applyBorder="1" applyAlignment="1">
      <alignment horizontal="center" wrapText="1"/>
    </xf>
    <xf numFmtId="49" fontId="8" fillId="33" borderId="54" xfId="0" applyNumberFormat="1" applyFont="1" applyFill="1" applyBorder="1" applyAlignment="1">
      <alignment horizontal="center" wrapText="1"/>
    </xf>
    <xf numFmtId="172" fontId="8" fillId="33" borderId="55" xfId="0" applyNumberFormat="1" applyFont="1" applyFill="1" applyBorder="1" applyAlignment="1">
      <alignment horizontal="right"/>
    </xf>
    <xf numFmtId="172" fontId="7" fillId="33" borderId="36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left" wrapText="1"/>
    </xf>
    <xf numFmtId="172" fontId="8" fillId="33" borderId="56" xfId="0" applyNumberFormat="1" applyFont="1" applyFill="1" applyBorder="1" applyAlignment="1">
      <alignment horizontal="right"/>
    </xf>
    <xf numFmtId="172" fontId="8" fillId="33" borderId="47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center"/>
    </xf>
    <xf numFmtId="172" fontId="8" fillId="33" borderId="33" xfId="0" applyNumberFormat="1" applyFont="1" applyFill="1" applyBorder="1" applyAlignment="1">
      <alignment horizontal="right"/>
    </xf>
    <xf numFmtId="49" fontId="8" fillId="33" borderId="57" xfId="0" applyNumberFormat="1" applyFont="1" applyFill="1" applyBorder="1" applyAlignment="1">
      <alignment horizontal="left" wrapText="1"/>
    </xf>
    <xf numFmtId="49" fontId="8" fillId="33" borderId="28" xfId="0" applyNumberFormat="1" applyFont="1" applyFill="1" applyBorder="1" applyAlignment="1">
      <alignment horizontal="center"/>
    </xf>
    <xf numFmtId="172" fontId="8" fillId="33" borderId="15" xfId="0" applyNumberFormat="1" applyFont="1" applyFill="1" applyBorder="1" applyAlignment="1">
      <alignment horizontal="right"/>
    </xf>
    <xf numFmtId="49" fontId="5" fillId="33" borderId="58" xfId="0" applyNumberFormat="1" applyFont="1" applyFill="1" applyBorder="1" applyAlignment="1">
      <alignment horizontal="left" wrapText="1"/>
    </xf>
    <xf numFmtId="49" fontId="5" fillId="33" borderId="59" xfId="0" applyNumberFormat="1" applyFont="1" applyFill="1" applyBorder="1" applyAlignment="1">
      <alignment horizontal="center"/>
    </xf>
    <xf numFmtId="172" fontId="5" fillId="33" borderId="60" xfId="0" applyNumberFormat="1" applyFont="1" applyFill="1" applyBorder="1" applyAlignment="1">
      <alignment horizontal="right"/>
    </xf>
    <xf numFmtId="49" fontId="8" fillId="33" borderId="61" xfId="0" applyNumberFormat="1" applyFont="1" applyFill="1" applyBorder="1" applyAlignment="1">
      <alignment horizontal="left" wrapText="1"/>
    </xf>
    <xf numFmtId="49" fontId="8" fillId="33" borderId="62" xfId="0" applyNumberFormat="1" applyFont="1" applyFill="1" applyBorder="1" applyAlignment="1">
      <alignment horizontal="center"/>
    </xf>
    <xf numFmtId="172" fontId="8" fillId="33" borderId="63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8" fillId="33" borderId="59" xfId="0" applyNumberFormat="1" applyFont="1" applyFill="1" applyBorder="1" applyAlignment="1">
      <alignment horizontal="center"/>
    </xf>
    <xf numFmtId="172" fontId="8" fillId="33" borderId="60" xfId="0" applyNumberFormat="1" applyFont="1" applyFill="1" applyBorder="1" applyAlignment="1">
      <alignment horizontal="right"/>
    </xf>
    <xf numFmtId="172" fontId="8" fillId="33" borderId="64" xfId="0" applyNumberFormat="1" applyFont="1" applyFill="1" applyBorder="1" applyAlignment="1">
      <alignment horizontal="right"/>
    </xf>
    <xf numFmtId="172" fontId="8" fillId="33" borderId="46" xfId="0" applyNumberFormat="1" applyFont="1" applyFill="1" applyBorder="1" applyAlignment="1">
      <alignment horizontal="right"/>
    </xf>
    <xf numFmtId="172" fontId="7" fillId="33" borderId="43" xfId="0" applyNumberFormat="1" applyFont="1" applyFill="1" applyBorder="1" applyAlignment="1">
      <alignment horizontal="right"/>
    </xf>
    <xf numFmtId="172" fontId="7" fillId="33" borderId="65" xfId="0" applyNumberFormat="1" applyFont="1" applyFill="1" applyBorder="1" applyAlignment="1">
      <alignment horizontal="right"/>
    </xf>
    <xf numFmtId="173" fontId="5" fillId="33" borderId="34" xfId="0" applyNumberFormat="1" applyFont="1" applyFill="1" applyBorder="1" applyAlignment="1">
      <alignment horizontal="right"/>
    </xf>
    <xf numFmtId="0" fontId="8" fillId="33" borderId="17" xfId="0" applyNumberFormat="1" applyFont="1" applyFill="1" applyBorder="1" applyAlignment="1">
      <alignment horizontal="center"/>
    </xf>
    <xf numFmtId="173" fontId="8" fillId="33" borderId="18" xfId="0" applyNumberFormat="1" applyFont="1" applyFill="1" applyBorder="1" applyAlignment="1">
      <alignment horizontal="right"/>
    </xf>
    <xf numFmtId="49" fontId="8" fillId="33" borderId="66" xfId="0" applyNumberFormat="1" applyFont="1" applyFill="1" applyBorder="1" applyAlignment="1">
      <alignment horizontal="left" wrapText="1"/>
    </xf>
    <xf numFmtId="0" fontId="8" fillId="33" borderId="20" xfId="0" applyNumberFormat="1" applyFont="1" applyFill="1" applyBorder="1" applyAlignment="1">
      <alignment horizontal="center"/>
    </xf>
    <xf numFmtId="173" fontId="8" fillId="33" borderId="21" xfId="0" applyNumberFormat="1" applyFont="1" applyFill="1" applyBorder="1" applyAlignment="1">
      <alignment horizontal="right"/>
    </xf>
    <xf numFmtId="0" fontId="5" fillId="33" borderId="35" xfId="0" applyFont="1" applyFill="1" applyBorder="1" applyAlignment="1">
      <alignment wrapText="1"/>
    </xf>
    <xf numFmtId="173" fontId="8" fillId="33" borderId="26" xfId="0" applyNumberFormat="1" applyFont="1" applyFill="1" applyBorder="1" applyAlignment="1">
      <alignment horizontal="right"/>
    </xf>
    <xf numFmtId="173" fontId="8" fillId="33" borderId="55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 wrapText="1"/>
    </xf>
    <xf numFmtId="172" fontId="8" fillId="33" borderId="21" xfId="0" applyNumberFormat="1" applyFont="1" applyFill="1" applyBorder="1" applyAlignment="1">
      <alignment horizontal="right"/>
    </xf>
    <xf numFmtId="0" fontId="5" fillId="33" borderId="30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left" wrapText="1"/>
    </xf>
    <xf numFmtId="172" fontId="5" fillId="33" borderId="67" xfId="0" applyNumberFormat="1" applyFont="1" applyFill="1" applyBorder="1" applyAlignment="1">
      <alignment horizontal="right"/>
    </xf>
    <xf numFmtId="49" fontId="8" fillId="33" borderId="61" xfId="0" applyNumberFormat="1" applyFont="1" applyFill="1" applyBorder="1" applyAlignment="1">
      <alignment horizontal="left" wrapText="1"/>
    </xf>
    <xf numFmtId="49" fontId="8" fillId="33" borderId="62" xfId="0" applyNumberFormat="1" applyFont="1" applyFill="1" applyBorder="1" applyAlignment="1">
      <alignment horizontal="center"/>
    </xf>
    <xf numFmtId="49" fontId="8" fillId="33" borderId="40" xfId="0" applyNumberFormat="1" applyFont="1" applyFill="1" applyBorder="1" applyAlignment="1">
      <alignment horizontal="center"/>
    </xf>
    <xf numFmtId="49" fontId="5" fillId="33" borderId="68" xfId="0" applyNumberFormat="1" applyFont="1" applyFill="1" applyBorder="1" applyAlignment="1">
      <alignment horizontal="left" wrapText="1"/>
    </xf>
    <xf numFmtId="172" fontId="8" fillId="33" borderId="69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 horizontal="left" wrapText="1"/>
    </xf>
    <xf numFmtId="0" fontId="5" fillId="33" borderId="58" xfId="0" applyNumberFormat="1" applyFont="1" applyFill="1" applyBorder="1" applyAlignment="1">
      <alignment horizontal="left" wrapText="1"/>
    </xf>
    <xf numFmtId="172" fontId="8" fillId="33" borderId="69" xfId="0" applyNumberFormat="1" applyFont="1" applyFill="1" applyBorder="1" applyAlignment="1">
      <alignment horizontal="right"/>
    </xf>
    <xf numFmtId="49" fontId="6" fillId="33" borderId="70" xfId="0" applyNumberFormat="1" applyFont="1" applyFill="1" applyBorder="1" applyAlignment="1">
      <alignment horizontal="left" wrapText="1"/>
    </xf>
    <xf numFmtId="49" fontId="6" fillId="33" borderId="71" xfId="0" applyNumberFormat="1" applyFont="1" applyFill="1" applyBorder="1" applyAlignment="1">
      <alignment horizontal="center"/>
    </xf>
    <xf numFmtId="172" fontId="6" fillId="33" borderId="72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49" fontId="6" fillId="33" borderId="41" xfId="0" applyNumberFormat="1" applyFont="1" applyFill="1" applyBorder="1" applyAlignment="1">
      <alignment horizontal="left" wrapText="1"/>
    </xf>
    <xf numFmtId="49" fontId="6" fillId="33" borderId="28" xfId="0" applyNumberFormat="1" applyFont="1" applyFill="1" applyBorder="1" applyAlignment="1">
      <alignment horizontal="center"/>
    </xf>
    <xf numFmtId="49" fontId="6" fillId="33" borderId="73" xfId="0" applyNumberFormat="1" applyFont="1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4" fillId="34" borderId="74" xfId="0" applyFont="1" applyFill="1" applyBorder="1" applyAlignment="1">
      <alignment horizontal="center" vertical="center" wrapText="1"/>
    </xf>
    <xf numFmtId="0" fontId="4" fillId="34" borderId="75" xfId="0" applyFont="1" applyFill="1" applyBorder="1" applyAlignment="1">
      <alignment horizontal="center" vertical="center" wrapText="1"/>
    </xf>
    <xf numFmtId="0" fontId="4" fillId="34" borderId="76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172" fontId="8" fillId="33" borderId="43" xfId="0" applyNumberFormat="1" applyFont="1" applyFill="1" applyBorder="1" applyAlignment="1">
      <alignment horizontal="right"/>
    </xf>
    <xf numFmtId="49" fontId="8" fillId="33" borderId="80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left" wrapText="1"/>
    </xf>
    <xf numFmtId="49" fontId="7" fillId="33" borderId="81" xfId="0" applyNumberFormat="1" applyFont="1" applyFill="1" applyBorder="1" applyAlignment="1">
      <alignment horizontal="left" wrapText="1"/>
    </xf>
    <xf numFmtId="49" fontId="7" fillId="33" borderId="28" xfId="0" applyNumberFormat="1" applyFont="1" applyFill="1" applyBorder="1" applyAlignment="1">
      <alignment horizontal="center"/>
    </xf>
    <xf numFmtId="0" fontId="7" fillId="33" borderId="22" xfId="0" applyNumberFormat="1" applyFont="1" applyFill="1" applyBorder="1" applyAlignment="1">
      <alignment horizontal="left" wrapText="1"/>
    </xf>
    <xf numFmtId="49" fontId="8" fillId="33" borderId="23" xfId="0" applyNumberFormat="1" applyFont="1" applyFill="1" applyBorder="1" applyAlignment="1">
      <alignment horizontal="center"/>
    </xf>
    <xf numFmtId="172" fontId="6" fillId="33" borderId="43" xfId="0" applyNumberFormat="1" applyFont="1" applyFill="1" applyBorder="1" applyAlignment="1">
      <alignment horizontal="right"/>
    </xf>
    <xf numFmtId="49" fontId="8" fillId="33" borderId="11" xfId="0" applyNumberFormat="1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right"/>
    </xf>
    <xf numFmtId="49" fontId="6" fillId="33" borderId="82" xfId="0" applyNumberFormat="1" applyFont="1" applyFill="1" applyBorder="1" applyAlignment="1">
      <alignment horizontal="left" wrapText="1"/>
    </xf>
    <xf numFmtId="49" fontId="6" fillId="33" borderId="83" xfId="0" applyNumberFormat="1" applyFont="1" applyFill="1" applyBorder="1" applyAlignment="1">
      <alignment horizontal="center"/>
    </xf>
    <xf numFmtId="49" fontId="6" fillId="33" borderId="84" xfId="0" applyNumberFormat="1" applyFont="1" applyFill="1" applyBorder="1" applyAlignment="1">
      <alignment horizontal="center"/>
    </xf>
    <xf numFmtId="172" fontId="6" fillId="33" borderId="85" xfId="0" applyNumberFormat="1" applyFont="1" applyFill="1" applyBorder="1" applyAlignment="1">
      <alignment horizontal="right"/>
    </xf>
    <xf numFmtId="186" fontId="7" fillId="33" borderId="13" xfId="0" applyNumberFormat="1" applyFont="1" applyFill="1" applyBorder="1" applyAlignment="1">
      <alignment horizontal="left" wrapText="1"/>
    </xf>
    <xf numFmtId="186" fontId="7" fillId="33" borderId="10" xfId="0" applyNumberFormat="1" applyFont="1" applyFill="1" applyBorder="1" applyAlignment="1">
      <alignment horizontal="left" wrapText="1"/>
    </xf>
    <xf numFmtId="172" fontId="7" fillId="33" borderId="36" xfId="0" applyNumberFormat="1" applyFont="1" applyFill="1" applyBorder="1" applyAlignment="1">
      <alignment horizontal="right"/>
    </xf>
    <xf numFmtId="49" fontId="7" fillId="33" borderId="86" xfId="0" applyNumberFormat="1" applyFont="1" applyFill="1" applyBorder="1" applyAlignment="1">
      <alignment horizontal="left" wrapText="1"/>
    </xf>
    <xf numFmtId="49" fontId="6" fillId="33" borderId="23" xfId="0" applyNumberFormat="1" applyFont="1" applyFill="1" applyBorder="1" applyAlignment="1">
      <alignment horizontal="center"/>
    </xf>
    <xf numFmtId="172" fontId="6" fillId="33" borderId="87" xfId="0" applyNumberFormat="1" applyFont="1" applyFill="1" applyBorder="1" applyAlignment="1">
      <alignment horizontal="right"/>
    </xf>
    <xf numFmtId="49" fontId="8" fillId="33" borderId="88" xfId="0" applyNumberFormat="1" applyFont="1" applyFill="1" applyBorder="1" applyAlignment="1">
      <alignment horizontal="left" wrapText="1"/>
    </xf>
    <xf numFmtId="172" fontId="5" fillId="33" borderId="89" xfId="0" applyNumberFormat="1" applyFont="1" applyFill="1" applyBorder="1" applyAlignment="1">
      <alignment horizontal="right"/>
    </xf>
    <xf numFmtId="49" fontId="8" fillId="33" borderId="90" xfId="0" applyNumberFormat="1" applyFont="1" applyFill="1" applyBorder="1" applyAlignment="1">
      <alignment horizontal="left" wrapText="1"/>
    </xf>
    <xf numFmtId="49" fontId="8" fillId="33" borderId="91" xfId="0" applyNumberFormat="1" applyFont="1" applyFill="1" applyBorder="1" applyAlignment="1">
      <alignment horizontal="center"/>
    </xf>
    <xf numFmtId="172" fontId="8" fillId="33" borderId="92" xfId="0" applyNumberFormat="1" applyFont="1" applyFill="1" applyBorder="1" applyAlignment="1">
      <alignment horizontal="right"/>
    </xf>
    <xf numFmtId="49" fontId="8" fillId="33" borderId="93" xfId="0" applyNumberFormat="1" applyFont="1" applyFill="1" applyBorder="1" applyAlignment="1">
      <alignment horizontal="left" wrapText="1"/>
    </xf>
    <xf numFmtId="49" fontId="8" fillId="33" borderId="94" xfId="0" applyNumberFormat="1" applyFont="1" applyFill="1" applyBorder="1" applyAlignment="1">
      <alignment horizontal="center"/>
    </xf>
    <xf numFmtId="172" fontId="8" fillId="33" borderId="95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8" fillId="33" borderId="30" xfId="0" applyNumberFormat="1" applyFont="1" applyFill="1" applyBorder="1" applyAlignment="1">
      <alignment horizontal="center"/>
    </xf>
    <xf numFmtId="49" fontId="7" fillId="33" borderId="96" xfId="0" applyNumberFormat="1" applyFont="1" applyFill="1" applyBorder="1" applyAlignment="1">
      <alignment horizontal="left" wrapText="1"/>
    </xf>
    <xf numFmtId="49" fontId="7" fillId="33" borderId="83" xfId="0" applyNumberFormat="1" applyFont="1" applyFill="1" applyBorder="1" applyAlignment="1">
      <alignment horizontal="center"/>
    </xf>
    <xf numFmtId="49" fontId="8" fillId="33" borderId="83" xfId="0" applyNumberFormat="1" applyFont="1" applyFill="1" applyBorder="1" applyAlignment="1">
      <alignment horizontal="center"/>
    </xf>
    <xf numFmtId="172" fontId="6" fillId="33" borderId="97" xfId="0" applyNumberFormat="1" applyFont="1" applyFill="1" applyBorder="1" applyAlignment="1">
      <alignment horizontal="right"/>
    </xf>
    <xf numFmtId="49" fontId="8" fillId="33" borderId="98" xfId="0" applyNumberFormat="1" applyFont="1" applyFill="1" applyBorder="1" applyAlignment="1">
      <alignment horizontal="left" wrapText="1"/>
    </xf>
    <xf numFmtId="172" fontId="8" fillId="33" borderId="31" xfId="0" applyNumberFormat="1" applyFont="1" applyFill="1" applyBorder="1" applyAlignment="1">
      <alignment horizontal="right"/>
    </xf>
    <xf numFmtId="49" fontId="8" fillId="33" borderId="99" xfId="0" applyNumberFormat="1" applyFont="1" applyFill="1" applyBorder="1" applyAlignment="1">
      <alignment horizontal="left" wrapText="1"/>
    </xf>
    <xf numFmtId="172" fontId="8" fillId="33" borderId="100" xfId="0" applyNumberFormat="1" applyFont="1" applyFill="1" applyBorder="1" applyAlignment="1">
      <alignment horizontal="right"/>
    </xf>
    <xf numFmtId="49" fontId="8" fillId="33" borderId="101" xfId="0" applyNumberFormat="1" applyFont="1" applyFill="1" applyBorder="1" applyAlignment="1">
      <alignment horizontal="left" wrapText="1"/>
    </xf>
    <xf numFmtId="49" fontId="8" fillId="33" borderId="102" xfId="0" applyNumberFormat="1" applyFont="1" applyFill="1" applyBorder="1" applyAlignment="1">
      <alignment horizontal="left" wrapText="1"/>
    </xf>
    <xf numFmtId="49" fontId="8" fillId="33" borderId="103" xfId="0" applyNumberFormat="1" applyFont="1" applyFill="1" applyBorder="1" applyAlignment="1">
      <alignment horizontal="center"/>
    </xf>
    <xf numFmtId="172" fontId="8" fillId="33" borderId="104" xfId="0" applyNumberFormat="1" applyFont="1" applyFill="1" applyBorder="1" applyAlignment="1">
      <alignment horizontal="right"/>
    </xf>
    <xf numFmtId="49" fontId="8" fillId="33" borderId="99" xfId="0" applyNumberFormat="1" applyFont="1" applyFill="1" applyBorder="1" applyAlignment="1">
      <alignment horizontal="left" wrapText="1"/>
    </xf>
    <xf numFmtId="49" fontId="5" fillId="33" borderId="88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49" fontId="7" fillId="33" borderId="105" xfId="0" applyNumberFormat="1" applyFont="1" applyFill="1" applyBorder="1" applyAlignment="1">
      <alignment horizontal="center"/>
    </xf>
    <xf numFmtId="49" fontId="8" fillId="33" borderId="105" xfId="0" applyNumberFormat="1" applyFont="1" applyFill="1" applyBorder="1" applyAlignment="1">
      <alignment horizontal="center"/>
    </xf>
    <xf numFmtId="49" fontId="8" fillId="33" borderId="106" xfId="0" applyNumberFormat="1" applyFont="1" applyFill="1" applyBorder="1" applyAlignment="1">
      <alignment horizontal="center"/>
    </xf>
    <xf numFmtId="172" fontId="6" fillId="33" borderId="107" xfId="0" applyNumberFormat="1" applyFont="1" applyFill="1" applyBorder="1" applyAlignment="1">
      <alignment horizontal="right"/>
    </xf>
    <xf numFmtId="49" fontId="8" fillId="33" borderId="51" xfId="0" applyNumberFormat="1" applyFont="1" applyFill="1" applyBorder="1" applyAlignment="1">
      <alignment horizontal="center"/>
    </xf>
    <xf numFmtId="172" fontId="8" fillId="33" borderId="34" xfId="0" applyNumberFormat="1" applyFont="1" applyFill="1" applyBorder="1" applyAlignment="1">
      <alignment horizontal="right"/>
    </xf>
    <xf numFmtId="49" fontId="8" fillId="33" borderId="81" xfId="0" applyNumberFormat="1" applyFont="1" applyFill="1" applyBorder="1" applyAlignment="1">
      <alignment horizontal="left" wrapText="1"/>
    </xf>
    <xf numFmtId="49" fontId="8" fillId="33" borderId="105" xfId="0" applyNumberFormat="1" applyFont="1" applyFill="1" applyBorder="1" applyAlignment="1">
      <alignment horizontal="center"/>
    </xf>
    <xf numFmtId="172" fontId="8" fillId="33" borderId="107" xfId="0" applyNumberFormat="1" applyFont="1" applyFill="1" applyBorder="1" applyAlignment="1">
      <alignment horizontal="right"/>
    </xf>
    <xf numFmtId="172" fontId="8" fillId="33" borderId="89" xfId="0" applyNumberFormat="1" applyFont="1" applyFill="1" applyBorder="1" applyAlignment="1">
      <alignment horizontal="right"/>
    </xf>
    <xf numFmtId="49" fontId="8" fillId="33" borderId="108" xfId="0" applyNumberFormat="1" applyFont="1" applyFill="1" applyBorder="1" applyAlignment="1">
      <alignment horizontal="left" wrapText="1"/>
    </xf>
    <xf numFmtId="49" fontId="8" fillId="33" borderId="109" xfId="0" applyNumberFormat="1" applyFont="1" applyFill="1" applyBorder="1" applyAlignment="1">
      <alignment horizontal="center"/>
    </xf>
    <xf numFmtId="49" fontId="8" fillId="33" borderId="109" xfId="0" applyNumberFormat="1" applyFont="1" applyFill="1" applyBorder="1" applyAlignment="1">
      <alignment horizontal="center"/>
    </xf>
    <xf numFmtId="172" fontId="8" fillId="33" borderId="110" xfId="0" applyNumberFormat="1" applyFont="1" applyFill="1" applyBorder="1" applyAlignment="1">
      <alignment horizontal="right"/>
    </xf>
    <xf numFmtId="49" fontId="8" fillId="33" borderId="94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6"/>
  <sheetViews>
    <sheetView showGridLines="0" tabSelected="1" view="pageBreakPreview" zoomScale="75" zoomScaleSheetLayoutView="75" zoomScalePageLayoutView="0" workbookViewId="0" topLeftCell="A1">
      <selection activeCell="B10" sqref="B10"/>
    </sheetView>
  </sheetViews>
  <sheetFormatPr defaultColWidth="9.00390625" defaultRowHeight="12.75"/>
  <cols>
    <col min="1" max="1" width="81.875" style="119" customWidth="1"/>
    <col min="2" max="2" width="16.875" style="119" customWidth="1"/>
    <col min="3" max="3" width="9.25390625" style="119" customWidth="1"/>
    <col min="4" max="4" width="11.75390625" style="119" customWidth="1"/>
    <col min="5" max="5" width="21.125" style="119" customWidth="1"/>
  </cols>
  <sheetData>
    <row r="1" ht="15.75" customHeight="1">
      <c r="E1" s="125" t="s">
        <v>29</v>
      </c>
    </row>
    <row r="2" spans="1:5" ht="12" customHeight="1">
      <c r="A2" s="195" t="s">
        <v>78</v>
      </c>
      <c r="B2" s="195"/>
      <c r="C2" s="195"/>
      <c r="D2" s="195"/>
      <c r="E2" s="195"/>
    </row>
    <row r="3" spans="1:5" ht="12" customHeight="1">
      <c r="A3" s="195" t="s">
        <v>53</v>
      </c>
      <c r="B3" s="195"/>
      <c r="C3" s="195"/>
      <c r="D3" s="195"/>
      <c r="E3" s="195"/>
    </row>
    <row r="4" spans="1:5" ht="15.75">
      <c r="A4" s="195" t="s">
        <v>54</v>
      </c>
      <c r="B4" s="195"/>
      <c r="C4" s="195"/>
      <c r="D4" s="195"/>
      <c r="E4" s="195"/>
    </row>
    <row r="5" spans="1:5" ht="15.75">
      <c r="A5" s="195" t="s">
        <v>55</v>
      </c>
      <c r="B5" s="195"/>
      <c r="C5" s="195"/>
      <c r="D5" s="195"/>
      <c r="E5" s="195"/>
    </row>
    <row r="6" spans="1:5" ht="15.75">
      <c r="A6" s="193" t="s">
        <v>258</v>
      </c>
      <c r="B6" s="193"/>
      <c r="C6" s="193"/>
      <c r="D6" s="193"/>
      <c r="E6" s="193"/>
    </row>
    <row r="7" spans="1:5" ht="15.75" customHeight="1">
      <c r="A7" s="193" t="s">
        <v>253</v>
      </c>
      <c r="B7" s="193"/>
      <c r="C7" s="193"/>
      <c r="D7" s="193"/>
      <c r="E7" s="193"/>
    </row>
    <row r="8" spans="1:5" ht="15.75" customHeight="1">
      <c r="A8" s="177"/>
      <c r="B8" s="193" t="s">
        <v>259</v>
      </c>
      <c r="C8" s="193"/>
      <c r="D8" s="193"/>
      <c r="E8" s="193"/>
    </row>
    <row r="9" spans="1:5" ht="15.75" customHeight="1">
      <c r="A9" s="177"/>
      <c r="B9" s="193" t="s">
        <v>286</v>
      </c>
      <c r="C9" s="193"/>
      <c r="D9" s="193"/>
      <c r="E9" s="193"/>
    </row>
    <row r="10" spans="1:5" ht="15.75">
      <c r="A10" s="161"/>
      <c r="B10" s="161"/>
      <c r="C10" s="161"/>
      <c r="D10" s="161"/>
      <c r="E10" s="161"/>
    </row>
    <row r="11" spans="1:5" ht="75" customHeight="1">
      <c r="A11" s="194" t="s">
        <v>252</v>
      </c>
      <c r="B11" s="194"/>
      <c r="C11" s="194"/>
      <c r="D11" s="194"/>
      <c r="E11" s="194"/>
    </row>
    <row r="12" ht="13.5" customHeight="1" thickBot="1"/>
    <row r="13" spans="1:5" ht="43.5" customHeight="1" thickBot="1" thickTop="1">
      <c r="A13" s="126" t="s">
        <v>1</v>
      </c>
      <c r="B13" s="127" t="s">
        <v>3</v>
      </c>
      <c r="C13" s="127" t="s">
        <v>4</v>
      </c>
      <c r="D13" s="127" t="s">
        <v>2</v>
      </c>
      <c r="E13" s="128" t="s">
        <v>5</v>
      </c>
    </row>
    <row r="14" spans="1:5" ht="17.25" customHeight="1" thickTop="1">
      <c r="A14" s="129">
        <v>1</v>
      </c>
      <c r="B14" s="130">
        <v>2</v>
      </c>
      <c r="C14" s="130">
        <v>3</v>
      </c>
      <c r="D14" s="130">
        <v>4</v>
      </c>
      <c r="E14" s="131">
        <v>5</v>
      </c>
    </row>
    <row r="15" spans="1:5" ht="31.5">
      <c r="A15" s="2" t="s">
        <v>62</v>
      </c>
      <c r="B15" s="3" t="s">
        <v>88</v>
      </c>
      <c r="C15" s="3"/>
      <c r="D15" s="3"/>
      <c r="E15" s="4">
        <f>E16+E24+E31</f>
        <v>176.2</v>
      </c>
    </row>
    <row r="16" spans="1:5" ht="45">
      <c r="A16" s="5" t="s">
        <v>90</v>
      </c>
      <c r="B16" s="6" t="s">
        <v>89</v>
      </c>
      <c r="C16" s="6"/>
      <c r="D16" s="6"/>
      <c r="E16" s="7">
        <f>E17</f>
        <v>19.2</v>
      </c>
    </row>
    <row r="17" spans="1:5" ht="38.25" customHeight="1">
      <c r="A17" s="5" t="s">
        <v>94</v>
      </c>
      <c r="B17" s="6" t="s">
        <v>93</v>
      </c>
      <c r="C17" s="6"/>
      <c r="D17" s="6"/>
      <c r="E17" s="7">
        <f>E18+E21</f>
        <v>19.2</v>
      </c>
    </row>
    <row r="18" spans="1:5" ht="19.5" customHeight="1">
      <c r="A18" s="8" t="s">
        <v>91</v>
      </c>
      <c r="B18" s="9" t="s">
        <v>92</v>
      </c>
      <c r="C18" s="9"/>
      <c r="D18" s="9"/>
      <c r="E18" s="10">
        <f>E19</f>
        <v>7</v>
      </c>
    </row>
    <row r="19" spans="1:5" ht="34.5" customHeight="1">
      <c r="A19" s="11" t="s">
        <v>69</v>
      </c>
      <c r="B19" s="12" t="s">
        <v>92</v>
      </c>
      <c r="C19" s="12" t="s">
        <v>68</v>
      </c>
      <c r="D19" s="12"/>
      <c r="E19" s="13">
        <f>E20</f>
        <v>7</v>
      </c>
    </row>
    <row r="20" spans="1:5" ht="34.5" customHeight="1">
      <c r="A20" s="14" t="s">
        <v>231</v>
      </c>
      <c r="B20" s="15" t="s">
        <v>92</v>
      </c>
      <c r="C20" s="15" t="s">
        <v>68</v>
      </c>
      <c r="D20" s="15" t="s">
        <v>16</v>
      </c>
      <c r="E20" s="16">
        <v>7</v>
      </c>
    </row>
    <row r="21" spans="1:5" ht="45">
      <c r="A21" s="17" t="s">
        <v>200</v>
      </c>
      <c r="B21" s="18" t="s">
        <v>95</v>
      </c>
      <c r="C21" s="18"/>
      <c r="D21" s="18"/>
      <c r="E21" s="19">
        <f>E22</f>
        <v>12.2</v>
      </c>
    </row>
    <row r="22" spans="1:5" ht="25.5" customHeight="1">
      <c r="A22" s="20" t="s">
        <v>39</v>
      </c>
      <c r="B22" s="12" t="s">
        <v>95</v>
      </c>
      <c r="C22" s="12" t="s">
        <v>42</v>
      </c>
      <c r="D22" s="12"/>
      <c r="E22" s="21">
        <f>E23</f>
        <v>12.2</v>
      </c>
    </row>
    <row r="23" spans="1:5" ht="30">
      <c r="A23" s="14" t="s">
        <v>231</v>
      </c>
      <c r="B23" s="15" t="s">
        <v>95</v>
      </c>
      <c r="C23" s="15" t="s">
        <v>42</v>
      </c>
      <c r="D23" s="15" t="s">
        <v>16</v>
      </c>
      <c r="E23" s="22">
        <v>12.2</v>
      </c>
    </row>
    <row r="24" spans="1:5" ht="45">
      <c r="A24" s="5" t="s">
        <v>96</v>
      </c>
      <c r="B24" s="6" t="s">
        <v>97</v>
      </c>
      <c r="C24" s="6"/>
      <c r="D24" s="6"/>
      <c r="E24" s="7">
        <f>E25</f>
        <v>153</v>
      </c>
    </row>
    <row r="25" spans="1:5" ht="15">
      <c r="A25" s="5" t="s">
        <v>99</v>
      </c>
      <c r="B25" s="6" t="s">
        <v>98</v>
      </c>
      <c r="C25" s="6"/>
      <c r="D25" s="6"/>
      <c r="E25" s="7">
        <f>E26</f>
        <v>153</v>
      </c>
    </row>
    <row r="26" spans="1:5" ht="30">
      <c r="A26" s="28" t="s">
        <v>100</v>
      </c>
      <c r="B26" s="9" t="s">
        <v>101</v>
      </c>
      <c r="C26" s="29"/>
      <c r="D26" s="29"/>
      <c r="E26" s="30">
        <f>E27+E29</f>
        <v>153</v>
      </c>
    </row>
    <row r="27" spans="1:5" ht="30">
      <c r="A27" s="11" t="s">
        <v>69</v>
      </c>
      <c r="B27" s="24" t="s">
        <v>101</v>
      </c>
      <c r="C27" s="24" t="s">
        <v>68</v>
      </c>
      <c r="D27" s="24"/>
      <c r="E27" s="25">
        <f>E28</f>
        <v>123</v>
      </c>
    </row>
    <row r="28" spans="1:5" ht="29.25" customHeight="1">
      <c r="A28" s="14" t="s">
        <v>63</v>
      </c>
      <c r="B28" s="26" t="s">
        <v>101</v>
      </c>
      <c r="C28" s="26" t="s">
        <v>68</v>
      </c>
      <c r="D28" s="26" t="s">
        <v>17</v>
      </c>
      <c r="E28" s="27">
        <v>123</v>
      </c>
    </row>
    <row r="29" spans="1:5" ht="29.25" customHeight="1">
      <c r="A29" s="11" t="s">
        <v>213</v>
      </c>
      <c r="B29" s="24" t="s">
        <v>101</v>
      </c>
      <c r="C29" s="24" t="s">
        <v>212</v>
      </c>
      <c r="D29" s="24"/>
      <c r="E29" s="25">
        <f>E30</f>
        <v>30</v>
      </c>
    </row>
    <row r="30" spans="1:5" ht="29.25" customHeight="1">
      <c r="A30" s="14" t="s">
        <v>63</v>
      </c>
      <c r="B30" s="26" t="s">
        <v>101</v>
      </c>
      <c r="C30" s="26" t="s">
        <v>212</v>
      </c>
      <c r="D30" s="26" t="s">
        <v>17</v>
      </c>
      <c r="E30" s="27">
        <f>20+10</f>
        <v>30</v>
      </c>
    </row>
    <row r="31" spans="1:5" ht="30.75">
      <c r="A31" s="5" t="s">
        <v>103</v>
      </c>
      <c r="B31" s="6" t="s">
        <v>104</v>
      </c>
      <c r="C31" s="31"/>
      <c r="D31" s="6"/>
      <c r="E31" s="32">
        <f>E34</f>
        <v>4</v>
      </c>
    </row>
    <row r="32" spans="1:5" ht="15.75">
      <c r="A32" s="138" t="s">
        <v>107</v>
      </c>
      <c r="B32" s="6" t="s">
        <v>105</v>
      </c>
      <c r="C32" s="31"/>
      <c r="D32" s="38"/>
      <c r="E32" s="32">
        <f>E33</f>
        <v>4</v>
      </c>
    </row>
    <row r="33" spans="1:5" ht="30.75" customHeight="1">
      <c r="A33" s="28" t="s">
        <v>102</v>
      </c>
      <c r="B33" s="9" t="s">
        <v>106</v>
      </c>
      <c r="C33" s="29"/>
      <c r="D33" s="29"/>
      <c r="E33" s="30">
        <f>E34</f>
        <v>4</v>
      </c>
    </row>
    <row r="34" spans="1:5" ht="30">
      <c r="A34" s="11" t="s">
        <v>69</v>
      </c>
      <c r="B34" s="24" t="s">
        <v>106</v>
      </c>
      <c r="C34" s="24" t="s">
        <v>68</v>
      </c>
      <c r="D34" s="24"/>
      <c r="E34" s="25">
        <f>E35</f>
        <v>4</v>
      </c>
    </row>
    <row r="35" spans="1:5" ht="30">
      <c r="A35" s="14" t="s">
        <v>40</v>
      </c>
      <c r="B35" s="26" t="s">
        <v>106</v>
      </c>
      <c r="C35" s="26" t="s">
        <v>68</v>
      </c>
      <c r="D35" s="26" t="s">
        <v>41</v>
      </c>
      <c r="E35" s="27">
        <v>4</v>
      </c>
    </row>
    <row r="36" spans="1:5" ht="47.25">
      <c r="A36" s="33" t="s">
        <v>0</v>
      </c>
      <c r="B36" s="34" t="s">
        <v>108</v>
      </c>
      <c r="C36" s="31"/>
      <c r="D36" s="34"/>
      <c r="E36" s="4">
        <f>E37+E57</f>
        <v>3342.1</v>
      </c>
    </row>
    <row r="37" spans="1:5" ht="45">
      <c r="A37" s="35" t="s">
        <v>110</v>
      </c>
      <c r="B37" s="6" t="s">
        <v>109</v>
      </c>
      <c r="C37" s="6"/>
      <c r="D37" s="6"/>
      <c r="E37" s="7">
        <f>E38</f>
        <v>3340.1</v>
      </c>
    </row>
    <row r="38" spans="1:5" ht="30">
      <c r="A38" s="35" t="s">
        <v>112</v>
      </c>
      <c r="B38" s="6" t="s">
        <v>111</v>
      </c>
      <c r="C38" s="6"/>
      <c r="D38" s="6"/>
      <c r="E38" s="7">
        <f>E42+E48+E54+E45+E51+E39</f>
        <v>3340.1</v>
      </c>
    </row>
    <row r="39" spans="1:5" ht="30">
      <c r="A39" s="28" t="s">
        <v>257</v>
      </c>
      <c r="B39" s="29" t="s">
        <v>256</v>
      </c>
      <c r="C39" s="29"/>
      <c r="D39" s="29"/>
      <c r="E39" s="37">
        <f>E40</f>
        <v>955.4</v>
      </c>
    </row>
    <row r="40" spans="1:5" ht="30">
      <c r="A40" s="11" t="s">
        <v>69</v>
      </c>
      <c r="B40" s="12" t="s">
        <v>256</v>
      </c>
      <c r="C40" s="12" t="s">
        <v>68</v>
      </c>
      <c r="D40" s="12"/>
      <c r="E40" s="13">
        <f>E41</f>
        <v>955.4</v>
      </c>
    </row>
    <row r="41" spans="1:5" ht="15">
      <c r="A41" s="14" t="s">
        <v>48</v>
      </c>
      <c r="B41" s="15" t="s">
        <v>256</v>
      </c>
      <c r="C41" s="15" t="s">
        <v>68</v>
      </c>
      <c r="D41" s="15" t="s">
        <v>47</v>
      </c>
      <c r="E41" s="16">
        <f>732+419-195.6</f>
        <v>955.4</v>
      </c>
    </row>
    <row r="42" spans="1:5" ht="27" customHeight="1">
      <c r="A42" s="28" t="s">
        <v>113</v>
      </c>
      <c r="B42" s="29" t="s">
        <v>114</v>
      </c>
      <c r="C42" s="29"/>
      <c r="D42" s="29"/>
      <c r="E42" s="37">
        <f>E43</f>
        <v>900.7</v>
      </c>
    </row>
    <row r="43" spans="1:5" ht="30">
      <c r="A43" s="11" t="s">
        <v>69</v>
      </c>
      <c r="B43" s="12" t="s">
        <v>114</v>
      </c>
      <c r="C43" s="12" t="s">
        <v>68</v>
      </c>
      <c r="D43" s="12"/>
      <c r="E43" s="13">
        <f>E44</f>
        <v>900.7</v>
      </c>
    </row>
    <row r="44" spans="1:5" ht="30.75" customHeight="1">
      <c r="A44" s="14" t="s">
        <v>48</v>
      </c>
      <c r="B44" s="15" t="s">
        <v>114</v>
      </c>
      <c r="C44" s="15" t="s">
        <v>68</v>
      </c>
      <c r="D44" s="15" t="s">
        <v>47</v>
      </c>
      <c r="E44" s="16">
        <f>576.7+324</f>
        <v>900.7</v>
      </c>
    </row>
    <row r="45" spans="1:5" ht="52.5" customHeight="1">
      <c r="A45" s="28" t="s">
        <v>233</v>
      </c>
      <c r="B45" s="29" t="s">
        <v>232</v>
      </c>
      <c r="C45" s="29"/>
      <c r="D45" s="29"/>
      <c r="E45" s="37">
        <f>E46</f>
        <v>217.1</v>
      </c>
    </row>
    <row r="46" spans="1:5" ht="30.75" customHeight="1">
      <c r="A46" s="11" t="s">
        <v>69</v>
      </c>
      <c r="B46" s="12" t="s">
        <v>232</v>
      </c>
      <c r="C46" s="12" t="s">
        <v>68</v>
      </c>
      <c r="D46" s="12"/>
      <c r="E46" s="13">
        <f>E47</f>
        <v>217.1</v>
      </c>
    </row>
    <row r="47" spans="1:5" ht="30.75" customHeight="1">
      <c r="A47" s="14" t="s">
        <v>48</v>
      </c>
      <c r="B47" s="15" t="s">
        <v>232</v>
      </c>
      <c r="C47" s="15" t="s">
        <v>68</v>
      </c>
      <c r="D47" s="15" t="s">
        <v>47</v>
      </c>
      <c r="E47" s="16">
        <f>169.2+47.9</f>
        <v>217.1</v>
      </c>
    </row>
    <row r="48" spans="1:5" ht="30.75" customHeight="1">
      <c r="A48" s="28" t="s">
        <v>269</v>
      </c>
      <c r="B48" s="29" t="s">
        <v>201</v>
      </c>
      <c r="C48" s="29"/>
      <c r="D48" s="29"/>
      <c r="E48" s="37">
        <f>E49</f>
        <v>133.7</v>
      </c>
    </row>
    <row r="49" spans="1:5" ht="30.75" customHeight="1">
      <c r="A49" s="11" t="s">
        <v>69</v>
      </c>
      <c r="B49" s="12" t="s">
        <v>201</v>
      </c>
      <c r="C49" s="12" t="s">
        <v>68</v>
      </c>
      <c r="D49" s="12"/>
      <c r="E49" s="13">
        <f>E50</f>
        <v>133.7</v>
      </c>
    </row>
    <row r="50" spans="1:5" ht="30.75" customHeight="1">
      <c r="A50" s="14" t="s">
        <v>48</v>
      </c>
      <c r="B50" s="15" t="s">
        <v>201</v>
      </c>
      <c r="C50" s="15" t="s">
        <v>68</v>
      </c>
      <c r="D50" s="15" t="s">
        <v>47</v>
      </c>
      <c r="E50" s="16">
        <f>310-176.3</f>
        <v>133.7</v>
      </c>
    </row>
    <row r="51" spans="1:5" ht="35.25" customHeight="1">
      <c r="A51" s="28" t="s">
        <v>269</v>
      </c>
      <c r="B51" s="29" t="s">
        <v>115</v>
      </c>
      <c r="C51" s="29"/>
      <c r="D51" s="29"/>
      <c r="E51" s="37">
        <f>E52</f>
        <v>912.1</v>
      </c>
    </row>
    <row r="52" spans="1:5" ht="30.75" customHeight="1">
      <c r="A52" s="11" t="s">
        <v>69</v>
      </c>
      <c r="B52" s="12" t="s">
        <v>115</v>
      </c>
      <c r="C52" s="12" t="s">
        <v>68</v>
      </c>
      <c r="D52" s="12"/>
      <c r="E52" s="13">
        <f>E53</f>
        <v>912.1</v>
      </c>
    </row>
    <row r="53" spans="1:5" ht="30.75" customHeight="1">
      <c r="A53" s="14" t="s">
        <v>48</v>
      </c>
      <c r="B53" s="15" t="s">
        <v>115</v>
      </c>
      <c r="C53" s="15" t="s">
        <v>68</v>
      </c>
      <c r="D53" s="15" t="s">
        <v>47</v>
      </c>
      <c r="E53" s="16">
        <v>912.1</v>
      </c>
    </row>
    <row r="54" spans="1:5" ht="34.5" customHeight="1">
      <c r="A54" s="28" t="s">
        <v>116</v>
      </c>
      <c r="B54" s="29" t="s">
        <v>117</v>
      </c>
      <c r="C54" s="29"/>
      <c r="D54" s="29"/>
      <c r="E54" s="37">
        <f>E55</f>
        <v>221.1</v>
      </c>
    </row>
    <row r="55" spans="1:5" ht="28.5" customHeight="1">
      <c r="A55" s="11" t="s">
        <v>69</v>
      </c>
      <c r="B55" s="12" t="s">
        <v>117</v>
      </c>
      <c r="C55" s="12" t="s">
        <v>68</v>
      </c>
      <c r="D55" s="12"/>
      <c r="E55" s="13">
        <f>E56</f>
        <v>221.1</v>
      </c>
    </row>
    <row r="56" spans="1:5" ht="28.5" customHeight="1">
      <c r="A56" s="14" t="s">
        <v>48</v>
      </c>
      <c r="B56" s="15" t="s">
        <v>117</v>
      </c>
      <c r="C56" s="15" t="s">
        <v>68</v>
      </c>
      <c r="D56" s="15" t="s">
        <v>47</v>
      </c>
      <c r="E56" s="16">
        <v>221.1</v>
      </c>
    </row>
    <row r="57" spans="1:5" ht="64.5" customHeight="1">
      <c r="A57" s="35" t="s">
        <v>236</v>
      </c>
      <c r="B57" s="6" t="s">
        <v>234</v>
      </c>
      <c r="C57" s="6"/>
      <c r="D57" s="6"/>
      <c r="E57" s="7">
        <f>E58</f>
        <v>2</v>
      </c>
    </row>
    <row r="58" spans="1:5" ht="28.5" customHeight="1">
      <c r="A58" s="35" t="s">
        <v>237</v>
      </c>
      <c r="B58" s="6" t="s">
        <v>235</v>
      </c>
      <c r="C58" s="6"/>
      <c r="D58" s="6"/>
      <c r="E58" s="7">
        <f>E59</f>
        <v>2</v>
      </c>
    </row>
    <row r="59" spans="1:5" ht="40.5" customHeight="1">
      <c r="A59" s="28" t="s">
        <v>239</v>
      </c>
      <c r="B59" s="29" t="s">
        <v>238</v>
      </c>
      <c r="C59" s="29"/>
      <c r="D59" s="29"/>
      <c r="E59" s="37">
        <f>E60</f>
        <v>2</v>
      </c>
    </row>
    <row r="60" spans="1:5" ht="28.5" customHeight="1">
      <c r="A60" s="11" t="s">
        <v>69</v>
      </c>
      <c r="B60" s="12" t="s">
        <v>238</v>
      </c>
      <c r="C60" s="12" t="s">
        <v>68</v>
      </c>
      <c r="D60" s="12"/>
      <c r="E60" s="13">
        <f>E61</f>
        <v>2</v>
      </c>
    </row>
    <row r="61" spans="1:5" ht="28.5" customHeight="1">
      <c r="A61" s="14" t="s">
        <v>48</v>
      </c>
      <c r="B61" s="15" t="s">
        <v>238</v>
      </c>
      <c r="C61" s="15" t="s">
        <v>68</v>
      </c>
      <c r="D61" s="15" t="s">
        <v>47</v>
      </c>
      <c r="E61" s="16">
        <v>2</v>
      </c>
    </row>
    <row r="62" spans="1:5" ht="42" customHeight="1">
      <c r="A62" s="2" t="s">
        <v>64</v>
      </c>
      <c r="B62" s="3" t="s">
        <v>118</v>
      </c>
      <c r="C62" s="40"/>
      <c r="D62" s="3"/>
      <c r="E62" s="41">
        <f>E63</f>
        <v>30</v>
      </c>
    </row>
    <row r="63" spans="1:5" ht="50.25" customHeight="1">
      <c r="A63" s="2" t="s">
        <v>119</v>
      </c>
      <c r="B63" s="3" t="s">
        <v>121</v>
      </c>
      <c r="C63" s="141"/>
      <c r="D63" s="141"/>
      <c r="E63" s="41">
        <f>E64</f>
        <v>30</v>
      </c>
    </row>
    <row r="64" spans="1:5" ht="27" customHeight="1">
      <c r="A64" s="46" t="s">
        <v>120</v>
      </c>
      <c r="B64" s="9" t="s">
        <v>255</v>
      </c>
      <c r="C64" s="79"/>
      <c r="D64" s="79"/>
      <c r="E64" s="132">
        <f>E65</f>
        <v>30</v>
      </c>
    </row>
    <row r="65" spans="1:5" ht="32.25" customHeight="1">
      <c r="A65" s="11" t="s">
        <v>69</v>
      </c>
      <c r="B65" s="12" t="s">
        <v>255</v>
      </c>
      <c r="C65" s="12" t="s">
        <v>68</v>
      </c>
      <c r="D65" s="12"/>
      <c r="E65" s="25">
        <f>E66</f>
        <v>30</v>
      </c>
    </row>
    <row r="66" spans="1:5" ht="26.25" customHeight="1">
      <c r="A66" s="14" t="s">
        <v>22</v>
      </c>
      <c r="B66" s="15" t="s">
        <v>255</v>
      </c>
      <c r="C66" s="15" t="s">
        <v>68</v>
      </c>
      <c r="D66" s="15" t="s">
        <v>23</v>
      </c>
      <c r="E66" s="27">
        <f>50-20</f>
        <v>30</v>
      </c>
    </row>
    <row r="67" spans="1:5" ht="38.25" customHeight="1">
      <c r="A67" s="2" t="s">
        <v>65</v>
      </c>
      <c r="B67" s="3" t="s">
        <v>122</v>
      </c>
      <c r="C67" s="3"/>
      <c r="D67" s="3"/>
      <c r="E67" s="4">
        <f>E68</f>
        <v>1709</v>
      </c>
    </row>
    <row r="68" spans="1:5" ht="23.25" customHeight="1">
      <c r="A68" s="2" t="s">
        <v>124</v>
      </c>
      <c r="B68" s="3" t="s">
        <v>123</v>
      </c>
      <c r="C68" s="3"/>
      <c r="D68" s="3"/>
      <c r="E68" s="4">
        <f>E74+E69</f>
        <v>1709</v>
      </c>
    </row>
    <row r="69" spans="1:5" ht="70.5" customHeight="1">
      <c r="A69" s="46" t="s">
        <v>207</v>
      </c>
      <c r="B69" s="23" t="s">
        <v>260</v>
      </c>
      <c r="C69" s="23"/>
      <c r="D69" s="23"/>
      <c r="E69" s="10">
        <f>E70+E72</f>
        <v>1553.6</v>
      </c>
    </row>
    <row r="70" spans="1:5" ht="38.25" customHeight="1">
      <c r="A70" s="11" t="s">
        <v>69</v>
      </c>
      <c r="B70" s="12" t="s">
        <v>260</v>
      </c>
      <c r="C70" s="12" t="s">
        <v>68</v>
      </c>
      <c r="D70" s="12"/>
      <c r="E70" s="13">
        <f>E71</f>
        <v>1223.6</v>
      </c>
    </row>
    <row r="71" spans="1:5" ht="23.25" customHeight="1">
      <c r="A71" s="14" t="s">
        <v>48</v>
      </c>
      <c r="B71" s="15" t="s">
        <v>260</v>
      </c>
      <c r="C71" s="15" t="s">
        <v>68</v>
      </c>
      <c r="D71" s="15" t="s">
        <v>47</v>
      </c>
      <c r="E71" s="16">
        <v>1223.6</v>
      </c>
    </row>
    <row r="72" spans="1:5" ht="37.5" customHeight="1">
      <c r="A72" s="11" t="s">
        <v>69</v>
      </c>
      <c r="B72" s="12" t="s">
        <v>260</v>
      </c>
      <c r="C72" s="12" t="s">
        <v>68</v>
      </c>
      <c r="D72" s="12"/>
      <c r="E72" s="13">
        <f>E73</f>
        <v>330</v>
      </c>
    </row>
    <row r="73" spans="1:5" ht="23.25" customHeight="1">
      <c r="A73" s="14" t="s">
        <v>22</v>
      </c>
      <c r="B73" s="15" t="s">
        <v>260</v>
      </c>
      <c r="C73" s="15" t="s">
        <v>68</v>
      </c>
      <c r="D73" s="15" t="s">
        <v>23</v>
      </c>
      <c r="E73" s="16">
        <v>330</v>
      </c>
    </row>
    <row r="74" spans="1:5" ht="66.75" customHeight="1">
      <c r="A74" s="46" t="s">
        <v>207</v>
      </c>
      <c r="B74" s="23" t="s">
        <v>206</v>
      </c>
      <c r="C74" s="23"/>
      <c r="D74" s="23"/>
      <c r="E74" s="10">
        <f>E75+E77</f>
        <v>155.4</v>
      </c>
    </row>
    <row r="75" spans="1:5" ht="33" customHeight="1">
      <c r="A75" s="11" t="s">
        <v>69</v>
      </c>
      <c r="B75" s="12" t="s">
        <v>206</v>
      </c>
      <c r="C75" s="12" t="s">
        <v>68</v>
      </c>
      <c r="D75" s="12"/>
      <c r="E75" s="13">
        <f>E76</f>
        <v>122.4</v>
      </c>
    </row>
    <row r="76" spans="1:5" ht="24.75" customHeight="1">
      <c r="A76" s="14" t="s">
        <v>48</v>
      </c>
      <c r="B76" s="15" t="s">
        <v>206</v>
      </c>
      <c r="C76" s="15" t="s">
        <v>68</v>
      </c>
      <c r="D76" s="15" t="s">
        <v>47</v>
      </c>
      <c r="E76" s="16">
        <v>122.4</v>
      </c>
    </row>
    <row r="77" spans="1:5" ht="39" customHeight="1">
      <c r="A77" s="11" t="s">
        <v>69</v>
      </c>
      <c r="B77" s="12" t="s">
        <v>206</v>
      </c>
      <c r="C77" s="12" t="s">
        <v>68</v>
      </c>
      <c r="D77" s="12"/>
      <c r="E77" s="13">
        <f>E78</f>
        <v>33</v>
      </c>
    </row>
    <row r="78" spans="1:5" ht="24.75" customHeight="1">
      <c r="A78" s="14" t="s">
        <v>22</v>
      </c>
      <c r="B78" s="15" t="s">
        <v>206</v>
      </c>
      <c r="C78" s="15" t="s">
        <v>68</v>
      </c>
      <c r="D78" s="15" t="s">
        <v>23</v>
      </c>
      <c r="E78" s="16">
        <v>33</v>
      </c>
    </row>
    <row r="79" spans="1:5" ht="45.75" customHeight="1">
      <c r="A79" s="2" t="s">
        <v>67</v>
      </c>
      <c r="B79" s="3" t="s">
        <v>125</v>
      </c>
      <c r="C79" s="3"/>
      <c r="D79" s="3"/>
      <c r="E79" s="32">
        <f>E80+E99</f>
        <v>4413.7</v>
      </c>
    </row>
    <row r="80" spans="1:5" ht="41.25" customHeight="1">
      <c r="A80" s="47" t="s">
        <v>127</v>
      </c>
      <c r="B80" s="6" t="s">
        <v>128</v>
      </c>
      <c r="C80" s="48"/>
      <c r="D80" s="6"/>
      <c r="E80" s="41">
        <f>E81+E95</f>
        <v>4403.7</v>
      </c>
    </row>
    <row r="81" spans="1:5" ht="30.75" customHeight="1">
      <c r="A81" s="47" t="s">
        <v>130</v>
      </c>
      <c r="B81" s="6" t="s">
        <v>126</v>
      </c>
      <c r="C81" s="48"/>
      <c r="D81" s="6"/>
      <c r="E81" s="41">
        <f>E82+E89+E92</f>
        <v>4301</v>
      </c>
    </row>
    <row r="82" spans="1:5" ht="33.75" customHeight="1">
      <c r="A82" s="49" t="s">
        <v>129</v>
      </c>
      <c r="B82" s="23" t="s">
        <v>131</v>
      </c>
      <c r="C82" s="23"/>
      <c r="D82" s="23"/>
      <c r="E82" s="50">
        <f>E83+E85+E87</f>
        <v>2506</v>
      </c>
    </row>
    <row r="83" spans="1:5" ht="31.5" customHeight="1">
      <c r="A83" s="11" t="s">
        <v>72</v>
      </c>
      <c r="B83" s="12" t="s">
        <v>131</v>
      </c>
      <c r="C83" s="12" t="s">
        <v>70</v>
      </c>
      <c r="D83" s="12"/>
      <c r="E83" s="25">
        <f>E84</f>
        <v>2148.1</v>
      </c>
    </row>
    <row r="84" spans="1:5" ht="24.75" customHeight="1">
      <c r="A84" s="14" t="s">
        <v>24</v>
      </c>
      <c r="B84" s="15" t="s">
        <v>131</v>
      </c>
      <c r="C84" s="15" t="s">
        <v>70</v>
      </c>
      <c r="D84" s="15" t="s">
        <v>25</v>
      </c>
      <c r="E84" s="27">
        <v>2148.1</v>
      </c>
    </row>
    <row r="85" spans="1:5" ht="32.25" customHeight="1">
      <c r="A85" s="11" t="s">
        <v>69</v>
      </c>
      <c r="B85" s="52" t="s">
        <v>131</v>
      </c>
      <c r="C85" s="52" t="s">
        <v>68</v>
      </c>
      <c r="D85" s="52"/>
      <c r="E85" s="53">
        <f>E86</f>
        <v>347.90000000000003</v>
      </c>
    </row>
    <row r="86" spans="1:5" ht="24.75" customHeight="1">
      <c r="A86" s="14" t="s">
        <v>24</v>
      </c>
      <c r="B86" s="15" t="s">
        <v>131</v>
      </c>
      <c r="C86" s="15" t="s">
        <v>68</v>
      </c>
      <c r="D86" s="15" t="s">
        <v>25</v>
      </c>
      <c r="E86" s="27">
        <f>401.1+8.8-62</f>
        <v>347.90000000000003</v>
      </c>
    </row>
    <row r="87" spans="1:5" ht="24.75" customHeight="1">
      <c r="A87" s="51" t="s">
        <v>73</v>
      </c>
      <c r="B87" s="52" t="s">
        <v>131</v>
      </c>
      <c r="C87" s="52" t="s">
        <v>71</v>
      </c>
      <c r="D87" s="52"/>
      <c r="E87" s="53">
        <f>E88</f>
        <v>10</v>
      </c>
    </row>
    <row r="88" spans="1:5" ht="24.75" customHeight="1">
      <c r="A88" s="14" t="s">
        <v>24</v>
      </c>
      <c r="B88" s="15" t="s">
        <v>131</v>
      </c>
      <c r="C88" s="15" t="s">
        <v>71</v>
      </c>
      <c r="D88" s="15" t="s">
        <v>25</v>
      </c>
      <c r="E88" s="27">
        <v>10</v>
      </c>
    </row>
    <row r="89" spans="1:5" ht="35.25" customHeight="1">
      <c r="A89" s="49" t="s">
        <v>211</v>
      </c>
      <c r="B89" s="23" t="s">
        <v>210</v>
      </c>
      <c r="C89" s="23"/>
      <c r="D89" s="23"/>
      <c r="E89" s="50">
        <f>E90</f>
        <v>897.5</v>
      </c>
    </row>
    <row r="90" spans="1:5" ht="25.5" customHeight="1">
      <c r="A90" s="11" t="s">
        <v>72</v>
      </c>
      <c r="B90" s="12" t="s">
        <v>210</v>
      </c>
      <c r="C90" s="12" t="s">
        <v>70</v>
      </c>
      <c r="D90" s="12"/>
      <c r="E90" s="25">
        <f>E91</f>
        <v>897.5</v>
      </c>
    </row>
    <row r="91" spans="1:5" ht="35.25" customHeight="1">
      <c r="A91" s="14" t="s">
        <v>24</v>
      </c>
      <c r="B91" s="15" t="s">
        <v>210</v>
      </c>
      <c r="C91" s="15" t="s">
        <v>70</v>
      </c>
      <c r="D91" s="15" t="s">
        <v>25</v>
      </c>
      <c r="E91" s="27">
        <v>897.5</v>
      </c>
    </row>
    <row r="92" spans="1:5" ht="35.25" customHeight="1">
      <c r="A92" s="49" t="s">
        <v>211</v>
      </c>
      <c r="B92" s="23" t="s">
        <v>246</v>
      </c>
      <c r="C92" s="23"/>
      <c r="D92" s="23"/>
      <c r="E92" s="50">
        <f>E93</f>
        <v>897.5</v>
      </c>
    </row>
    <row r="93" spans="1:5" ht="35.25" customHeight="1">
      <c r="A93" s="11" t="s">
        <v>72</v>
      </c>
      <c r="B93" s="12" t="s">
        <v>246</v>
      </c>
      <c r="C93" s="12" t="s">
        <v>70</v>
      </c>
      <c r="D93" s="12"/>
      <c r="E93" s="25">
        <f>E94</f>
        <v>897.5</v>
      </c>
    </row>
    <row r="94" spans="1:5" ht="35.25" customHeight="1">
      <c r="A94" s="14" t="s">
        <v>24</v>
      </c>
      <c r="B94" s="15" t="s">
        <v>246</v>
      </c>
      <c r="C94" s="15" t="s">
        <v>70</v>
      </c>
      <c r="D94" s="15" t="s">
        <v>25</v>
      </c>
      <c r="E94" s="27">
        <v>897.5</v>
      </c>
    </row>
    <row r="95" spans="1:5" ht="35.25" customHeight="1">
      <c r="A95" s="121" t="s">
        <v>135</v>
      </c>
      <c r="B95" s="6" t="s">
        <v>132</v>
      </c>
      <c r="C95" s="79"/>
      <c r="D95" s="79"/>
      <c r="E95" s="140">
        <f>E96</f>
        <v>102.7</v>
      </c>
    </row>
    <row r="96" spans="1:5" ht="25.5" customHeight="1">
      <c r="A96" s="28" t="s">
        <v>134</v>
      </c>
      <c r="B96" s="29" t="s">
        <v>133</v>
      </c>
      <c r="C96" s="29" t="s">
        <v>6</v>
      </c>
      <c r="D96" s="29"/>
      <c r="E96" s="30">
        <f>E97</f>
        <v>102.7</v>
      </c>
    </row>
    <row r="97" spans="1:5" ht="36" customHeight="1">
      <c r="A97" s="11" t="s">
        <v>69</v>
      </c>
      <c r="B97" s="12" t="s">
        <v>133</v>
      </c>
      <c r="C97" s="12" t="s">
        <v>68</v>
      </c>
      <c r="D97" s="12"/>
      <c r="E97" s="25">
        <f>E98</f>
        <v>102.7</v>
      </c>
    </row>
    <row r="98" spans="1:5" ht="24.75" customHeight="1">
      <c r="A98" s="14" t="s">
        <v>36</v>
      </c>
      <c r="B98" s="15" t="s">
        <v>133</v>
      </c>
      <c r="C98" s="15" t="s">
        <v>68</v>
      </c>
      <c r="D98" s="15" t="s">
        <v>35</v>
      </c>
      <c r="E98" s="27">
        <f>119.8-8.8-8.3</f>
        <v>102.7</v>
      </c>
    </row>
    <row r="99" spans="1:5" ht="34.5" customHeight="1">
      <c r="A99" s="47" t="s">
        <v>137</v>
      </c>
      <c r="B99" s="6" t="s">
        <v>136</v>
      </c>
      <c r="C99" s="40"/>
      <c r="D99" s="6"/>
      <c r="E99" s="41">
        <f>E100</f>
        <v>10</v>
      </c>
    </row>
    <row r="100" spans="1:5" ht="34.5" customHeight="1">
      <c r="A100" s="135" t="s">
        <v>139</v>
      </c>
      <c r="B100" s="6" t="s">
        <v>138</v>
      </c>
      <c r="C100" s="139"/>
      <c r="D100" s="38"/>
      <c r="E100" s="142">
        <f>E101</f>
        <v>10</v>
      </c>
    </row>
    <row r="101" spans="1:5" ht="36" customHeight="1">
      <c r="A101" s="28" t="s">
        <v>140</v>
      </c>
      <c r="B101" s="29" t="s">
        <v>141</v>
      </c>
      <c r="C101" s="29" t="s">
        <v>6</v>
      </c>
      <c r="D101" s="29"/>
      <c r="E101" s="30">
        <f>E102</f>
        <v>10</v>
      </c>
    </row>
    <row r="102" spans="1:5" ht="39.75" customHeight="1">
      <c r="A102" s="11" t="s">
        <v>69</v>
      </c>
      <c r="B102" s="12" t="s">
        <v>141</v>
      </c>
      <c r="C102" s="12" t="s">
        <v>68</v>
      </c>
      <c r="D102" s="12"/>
      <c r="E102" s="54">
        <f>E103</f>
        <v>10</v>
      </c>
    </row>
    <row r="103" spans="1:5" ht="24.75" customHeight="1">
      <c r="A103" s="42" t="s">
        <v>49</v>
      </c>
      <c r="B103" s="43" t="s">
        <v>141</v>
      </c>
      <c r="C103" s="43" t="s">
        <v>68</v>
      </c>
      <c r="D103" s="43" t="s">
        <v>50</v>
      </c>
      <c r="E103" s="55">
        <v>10</v>
      </c>
    </row>
    <row r="104" spans="1:5" ht="52.5" customHeight="1">
      <c r="A104" s="143" t="s">
        <v>241</v>
      </c>
      <c r="B104" s="144" t="s">
        <v>220</v>
      </c>
      <c r="C104" s="144"/>
      <c r="D104" s="145"/>
      <c r="E104" s="146">
        <f>E105</f>
        <v>2985.5</v>
      </c>
    </row>
    <row r="105" spans="1:5" ht="33.75" customHeight="1">
      <c r="A105" s="121" t="s">
        <v>223</v>
      </c>
      <c r="B105" s="122" t="s">
        <v>221</v>
      </c>
      <c r="C105" s="122"/>
      <c r="D105" s="123"/>
      <c r="E105" s="124">
        <f>E106+E109+E112</f>
        <v>2985.5</v>
      </c>
    </row>
    <row r="106" spans="1:5" ht="30" customHeight="1">
      <c r="A106" s="111" t="s">
        <v>224</v>
      </c>
      <c r="B106" s="82" t="s">
        <v>222</v>
      </c>
      <c r="C106" s="82"/>
      <c r="D106" s="82"/>
      <c r="E106" s="107">
        <f>E107</f>
        <v>1803.5</v>
      </c>
    </row>
    <row r="107" spans="1:5" ht="33" customHeight="1">
      <c r="A107" s="11" t="s">
        <v>69</v>
      </c>
      <c r="B107" s="85" t="s">
        <v>222</v>
      </c>
      <c r="C107" s="85" t="s">
        <v>68</v>
      </c>
      <c r="D107" s="85"/>
      <c r="E107" s="112">
        <f>E108</f>
        <v>1803.5</v>
      </c>
    </row>
    <row r="108" spans="1:5" ht="24.75" customHeight="1">
      <c r="A108" s="14" t="s">
        <v>22</v>
      </c>
      <c r="B108" s="15" t="s">
        <v>222</v>
      </c>
      <c r="C108" s="15" t="s">
        <v>68</v>
      </c>
      <c r="D108" s="15" t="s">
        <v>23</v>
      </c>
      <c r="E108" s="22">
        <f>1877.8-8.8-65.5</f>
        <v>1803.5</v>
      </c>
    </row>
    <row r="109" spans="1:5" ht="32.25" customHeight="1">
      <c r="A109" s="111" t="s">
        <v>226</v>
      </c>
      <c r="B109" s="82" t="s">
        <v>225</v>
      </c>
      <c r="C109" s="82"/>
      <c r="D109" s="82"/>
      <c r="E109" s="107">
        <f>E110</f>
        <v>154.5</v>
      </c>
    </row>
    <row r="110" spans="1:5" ht="31.5" customHeight="1">
      <c r="A110" s="11" t="s">
        <v>69</v>
      </c>
      <c r="B110" s="85" t="s">
        <v>225</v>
      </c>
      <c r="C110" s="85" t="s">
        <v>68</v>
      </c>
      <c r="D110" s="85"/>
      <c r="E110" s="112">
        <f>E111</f>
        <v>154.5</v>
      </c>
    </row>
    <row r="111" spans="1:5" ht="24.75" customHeight="1">
      <c r="A111" s="14" t="s">
        <v>22</v>
      </c>
      <c r="B111" s="15" t="s">
        <v>225</v>
      </c>
      <c r="C111" s="15" t="s">
        <v>68</v>
      </c>
      <c r="D111" s="15" t="s">
        <v>23</v>
      </c>
      <c r="E111" s="22">
        <f>191.2-6.7-30</f>
        <v>154.5</v>
      </c>
    </row>
    <row r="112" spans="1:5" ht="24.75" customHeight="1">
      <c r="A112" s="111" t="s">
        <v>228</v>
      </c>
      <c r="B112" s="82" t="s">
        <v>227</v>
      </c>
      <c r="C112" s="82"/>
      <c r="D112" s="82"/>
      <c r="E112" s="107">
        <f>E113</f>
        <v>1027.5</v>
      </c>
    </row>
    <row r="113" spans="1:5" ht="34.5" customHeight="1">
      <c r="A113" s="11" t="s">
        <v>69</v>
      </c>
      <c r="B113" s="85" t="s">
        <v>227</v>
      </c>
      <c r="C113" s="85" t="s">
        <v>68</v>
      </c>
      <c r="D113" s="85"/>
      <c r="E113" s="112">
        <f>E114</f>
        <v>1027.5</v>
      </c>
    </row>
    <row r="114" spans="1:5" ht="24.75" customHeight="1">
      <c r="A114" s="14" t="s">
        <v>22</v>
      </c>
      <c r="B114" s="15" t="s">
        <v>227</v>
      </c>
      <c r="C114" s="15" t="s">
        <v>68</v>
      </c>
      <c r="D114" s="15" t="s">
        <v>23</v>
      </c>
      <c r="E114" s="22">
        <f>437.3+270-38+112.2+316-70</f>
        <v>1027.5</v>
      </c>
    </row>
    <row r="115" spans="1:5" ht="60.75">
      <c r="A115" s="150" t="s">
        <v>271</v>
      </c>
      <c r="B115" s="178" t="s">
        <v>274</v>
      </c>
      <c r="C115" s="179"/>
      <c r="D115" s="180"/>
      <c r="E115" s="181">
        <f>E116</f>
        <v>1123</v>
      </c>
    </row>
    <row r="116" spans="1:5" ht="15.75">
      <c r="A116" s="150" t="s">
        <v>272</v>
      </c>
      <c r="B116" s="178" t="s">
        <v>275</v>
      </c>
      <c r="C116" s="179"/>
      <c r="D116" s="180"/>
      <c r="E116" s="181">
        <f>E119+E117</f>
        <v>1123</v>
      </c>
    </row>
    <row r="117" spans="1:5" ht="60">
      <c r="A117" s="176" t="s">
        <v>273</v>
      </c>
      <c r="B117" s="29" t="s">
        <v>281</v>
      </c>
      <c r="C117" s="162"/>
      <c r="D117" s="182"/>
      <c r="E117" s="183">
        <f>E118</f>
        <v>1064</v>
      </c>
    </row>
    <row r="118" spans="1:5" ht="15">
      <c r="A118" s="184" t="s">
        <v>22</v>
      </c>
      <c r="B118" s="185" t="s">
        <v>281</v>
      </c>
      <c r="C118" s="179" t="s">
        <v>68</v>
      </c>
      <c r="D118" s="180" t="s">
        <v>23</v>
      </c>
      <c r="E118" s="186">
        <v>1064</v>
      </c>
    </row>
    <row r="119" spans="1:5" ht="65.25" customHeight="1">
      <c r="A119" s="176" t="s">
        <v>273</v>
      </c>
      <c r="B119" s="29" t="s">
        <v>276</v>
      </c>
      <c r="C119" s="162"/>
      <c r="D119" s="182"/>
      <c r="E119" s="183">
        <f>E120</f>
        <v>59</v>
      </c>
    </row>
    <row r="120" spans="1:5" ht="24.75" customHeight="1">
      <c r="A120" s="184" t="s">
        <v>22</v>
      </c>
      <c r="B120" s="185" t="s">
        <v>276</v>
      </c>
      <c r="C120" s="179" t="s">
        <v>68</v>
      </c>
      <c r="D120" s="180" t="s">
        <v>23</v>
      </c>
      <c r="E120" s="186">
        <f>52.3+6.7</f>
        <v>59</v>
      </c>
    </row>
    <row r="121" spans="1:5" ht="59.25" customHeight="1">
      <c r="A121" s="143" t="s">
        <v>216</v>
      </c>
      <c r="B121" s="144" t="s">
        <v>217</v>
      </c>
      <c r="C121" s="144"/>
      <c r="D121" s="145"/>
      <c r="E121" s="146">
        <f>E122</f>
        <v>3</v>
      </c>
    </row>
    <row r="122" spans="1:5" ht="51.75" customHeight="1">
      <c r="A122" s="121" t="s">
        <v>215</v>
      </c>
      <c r="B122" s="122" t="s">
        <v>218</v>
      </c>
      <c r="C122" s="122"/>
      <c r="D122" s="123"/>
      <c r="E122" s="124">
        <f>E123</f>
        <v>3</v>
      </c>
    </row>
    <row r="123" spans="1:5" ht="42.75" customHeight="1">
      <c r="A123" s="111" t="s">
        <v>214</v>
      </c>
      <c r="B123" s="82" t="s">
        <v>219</v>
      </c>
      <c r="C123" s="82"/>
      <c r="D123" s="82"/>
      <c r="E123" s="107">
        <f>E124</f>
        <v>3</v>
      </c>
    </row>
    <row r="124" spans="1:5" ht="42.75" customHeight="1">
      <c r="A124" s="11" t="s">
        <v>69</v>
      </c>
      <c r="B124" s="85" t="s">
        <v>219</v>
      </c>
      <c r="C124" s="85" t="s">
        <v>68</v>
      </c>
      <c r="D124" s="85"/>
      <c r="E124" s="112">
        <f>E125</f>
        <v>3</v>
      </c>
    </row>
    <row r="125" spans="1:5" ht="40.5" customHeight="1">
      <c r="A125" s="14" t="s">
        <v>40</v>
      </c>
      <c r="B125" s="15" t="s">
        <v>219</v>
      </c>
      <c r="C125" s="15" t="s">
        <v>68</v>
      </c>
      <c r="D125" s="15" t="s">
        <v>41</v>
      </c>
      <c r="E125" s="22">
        <v>3</v>
      </c>
    </row>
    <row r="126" spans="1:5" ht="27" customHeight="1">
      <c r="A126" s="2" t="s">
        <v>57</v>
      </c>
      <c r="B126" s="3" t="s">
        <v>142</v>
      </c>
      <c r="C126" s="56" t="s">
        <v>6</v>
      </c>
      <c r="D126" s="57"/>
      <c r="E126" s="41">
        <f>E127+E131+E137+E157+E151</f>
        <v>6828.6</v>
      </c>
    </row>
    <row r="127" spans="1:5" ht="36" customHeight="1">
      <c r="A127" s="58" t="s">
        <v>58</v>
      </c>
      <c r="B127" s="59" t="s">
        <v>143</v>
      </c>
      <c r="C127" s="60"/>
      <c r="D127" s="61"/>
      <c r="E127" s="32">
        <f>E128</f>
        <v>1157.2</v>
      </c>
    </row>
    <row r="128" spans="1:5" ht="43.5" customHeight="1">
      <c r="A128" s="62" t="s">
        <v>247</v>
      </c>
      <c r="B128" s="29" t="s">
        <v>144</v>
      </c>
      <c r="C128" s="63"/>
      <c r="D128" s="64"/>
      <c r="E128" s="30">
        <f>E129</f>
        <v>1157.2</v>
      </c>
    </row>
    <row r="129" spans="1:5" ht="34.5" customHeight="1">
      <c r="A129" s="20" t="s">
        <v>75</v>
      </c>
      <c r="B129" s="24" t="s">
        <v>144</v>
      </c>
      <c r="C129" s="65" t="s">
        <v>74</v>
      </c>
      <c r="D129" s="66"/>
      <c r="E129" s="21">
        <f>E130</f>
        <v>1157.2</v>
      </c>
    </row>
    <row r="130" spans="1:5" ht="42.75" customHeight="1">
      <c r="A130" s="67" t="s">
        <v>30</v>
      </c>
      <c r="B130" s="68" t="s">
        <v>144</v>
      </c>
      <c r="C130" s="69" t="s">
        <v>74</v>
      </c>
      <c r="D130" s="70" t="s">
        <v>31</v>
      </c>
      <c r="E130" s="71">
        <v>1157.2</v>
      </c>
    </row>
    <row r="131" spans="1:5" ht="42" customHeight="1">
      <c r="A131" s="47" t="s">
        <v>56</v>
      </c>
      <c r="B131" s="6" t="s">
        <v>145</v>
      </c>
      <c r="C131" s="6"/>
      <c r="D131" s="6"/>
      <c r="E131" s="72">
        <f>E132</f>
        <v>58.199999999999996</v>
      </c>
    </row>
    <row r="132" spans="1:5" ht="27.75" customHeight="1">
      <c r="A132" s="73" t="s">
        <v>244</v>
      </c>
      <c r="B132" s="29" t="s">
        <v>146</v>
      </c>
      <c r="C132" s="29"/>
      <c r="D132" s="29"/>
      <c r="E132" s="37">
        <f>E133+E135</f>
        <v>58.199999999999996</v>
      </c>
    </row>
    <row r="133" spans="1:5" ht="34.5" customHeight="1">
      <c r="A133" s="11" t="s">
        <v>69</v>
      </c>
      <c r="B133" s="76" t="s">
        <v>146</v>
      </c>
      <c r="C133" s="76" t="s">
        <v>68</v>
      </c>
      <c r="D133" s="76"/>
      <c r="E133" s="77">
        <f>E134</f>
        <v>53.3</v>
      </c>
    </row>
    <row r="134" spans="1:5" ht="58.5" customHeight="1">
      <c r="A134" s="78" t="s">
        <v>7</v>
      </c>
      <c r="B134" s="79" t="s">
        <v>146</v>
      </c>
      <c r="C134" s="79" t="s">
        <v>68</v>
      </c>
      <c r="D134" s="79" t="s">
        <v>8</v>
      </c>
      <c r="E134" s="80">
        <f>48.3+5</f>
        <v>53.3</v>
      </c>
    </row>
    <row r="135" spans="1:5" ht="24.75" customHeight="1">
      <c r="A135" s="44" t="s">
        <v>73</v>
      </c>
      <c r="B135" s="45" t="s">
        <v>146</v>
      </c>
      <c r="C135" s="45" t="s">
        <v>71</v>
      </c>
      <c r="D135" s="45"/>
      <c r="E135" s="74">
        <f>E136</f>
        <v>4.9</v>
      </c>
    </row>
    <row r="136" spans="1:5" ht="57.75" customHeight="1">
      <c r="A136" s="42" t="s">
        <v>7</v>
      </c>
      <c r="B136" s="43" t="s">
        <v>146</v>
      </c>
      <c r="C136" s="43" t="s">
        <v>71</v>
      </c>
      <c r="D136" s="43" t="s">
        <v>8</v>
      </c>
      <c r="E136" s="75">
        <v>4.9</v>
      </c>
    </row>
    <row r="137" spans="1:5" ht="46.5" customHeight="1">
      <c r="A137" s="47" t="s">
        <v>59</v>
      </c>
      <c r="B137" s="6" t="s">
        <v>147</v>
      </c>
      <c r="C137" s="6"/>
      <c r="D137" s="6"/>
      <c r="E137" s="7">
        <f>E138+E141+E144</f>
        <v>5527.099999999999</v>
      </c>
    </row>
    <row r="138" spans="1:5" ht="42.75" customHeight="1">
      <c r="A138" s="73" t="s">
        <v>242</v>
      </c>
      <c r="B138" s="29" t="s">
        <v>148</v>
      </c>
      <c r="C138" s="29"/>
      <c r="D138" s="29"/>
      <c r="E138" s="37">
        <f>E139</f>
        <v>3201.1</v>
      </c>
    </row>
    <row r="139" spans="1:5" ht="32.25" customHeight="1">
      <c r="A139" s="20" t="s">
        <v>75</v>
      </c>
      <c r="B139" s="12" t="s">
        <v>148</v>
      </c>
      <c r="C139" s="12" t="s">
        <v>74</v>
      </c>
      <c r="D139" s="12"/>
      <c r="E139" s="13">
        <f>E140</f>
        <v>3201.1</v>
      </c>
    </row>
    <row r="140" spans="1:5" ht="51.75" customHeight="1">
      <c r="A140" s="14" t="s">
        <v>9</v>
      </c>
      <c r="B140" s="15" t="s">
        <v>148</v>
      </c>
      <c r="C140" s="15" t="s">
        <v>74</v>
      </c>
      <c r="D140" s="15" t="s">
        <v>10</v>
      </c>
      <c r="E140" s="16">
        <v>3201.1</v>
      </c>
    </row>
    <row r="141" spans="1:5" ht="40.5" customHeight="1">
      <c r="A141" s="81" t="s">
        <v>243</v>
      </c>
      <c r="B141" s="82" t="s">
        <v>149</v>
      </c>
      <c r="C141" s="82"/>
      <c r="D141" s="82"/>
      <c r="E141" s="83">
        <f>E142</f>
        <v>980.6</v>
      </c>
    </row>
    <row r="142" spans="1:5" ht="33" customHeight="1">
      <c r="A142" s="20" t="s">
        <v>75</v>
      </c>
      <c r="B142" s="85" t="s">
        <v>149</v>
      </c>
      <c r="C142" s="85" t="s">
        <v>74</v>
      </c>
      <c r="D142" s="85"/>
      <c r="E142" s="86">
        <f>E143</f>
        <v>980.6</v>
      </c>
    </row>
    <row r="143" spans="1:5" ht="49.5" customHeight="1">
      <c r="A143" s="14" t="s">
        <v>9</v>
      </c>
      <c r="B143" s="15" t="s">
        <v>149</v>
      </c>
      <c r="C143" s="15" t="s">
        <v>74</v>
      </c>
      <c r="D143" s="15" t="s">
        <v>10</v>
      </c>
      <c r="E143" s="16">
        <v>980.6</v>
      </c>
    </row>
    <row r="144" spans="1:5" ht="32.25" customHeight="1">
      <c r="A144" s="134" t="s">
        <v>244</v>
      </c>
      <c r="B144" s="18" t="s">
        <v>150</v>
      </c>
      <c r="C144" s="18"/>
      <c r="D144" s="18"/>
      <c r="E144" s="87">
        <f>E145+E147+E149</f>
        <v>1345.3999999999999</v>
      </c>
    </row>
    <row r="145" spans="1:5" ht="31.5" customHeight="1">
      <c r="A145" s="133" t="s">
        <v>75</v>
      </c>
      <c r="B145" s="88" t="s">
        <v>150</v>
      </c>
      <c r="C145" s="88" t="s">
        <v>74</v>
      </c>
      <c r="D145" s="88"/>
      <c r="E145" s="89">
        <f>E146</f>
        <v>7</v>
      </c>
    </row>
    <row r="146" spans="1:5" ht="42.75" customHeight="1">
      <c r="A146" s="14" t="s">
        <v>9</v>
      </c>
      <c r="B146" s="15" t="s">
        <v>150</v>
      </c>
      <c r="C146" s="15" t="s">
        <v>74</v>
      </c>
      <c r="D146" s="15" t="s">
        <v>10</v>
      </c>
      <c r="E146" s="16">
        <v>7</v>
      </c>
    </row>
    <row r="147" spans="1:5" ht="33" customHeight="1">
      <c r="A147" s="11" t="s">
        <v>69</v>
      </c>
      <c r="B147" s="52" t="s">
        <v>150</v>
      </c>
      <c r="C147" s="52" t="s">
        <v>68</v>
      </c>
      <c r="D147" s="52"/>
      <c r="E147" s="90">
        <f>E148</f>
        <v>1328.3999999999999</v>
      </c>
    </row>
    <row r="148" spans="1:5" ht="53.25" customHeight="1">
      <c r="A148" s="14" t="s">
        <v>9</v>
      </c>
      <c r="B148" s="15" t="s">
        <v>150</v>
      </c>
      <c r="C148" s="15" t="s">
        <v>68</v>
      </c>
      <c r="D148" s="15" t="s">
        <v>10</v>
      </c>
      <c r="E148" s="16">
        <f>1146.1+413.7-16.4+8-223</f>
        <v>1328.3999999999999</v>
      </c>
    </row>
    <row r="149" spans="1:5" ht="24.75" customHeight="1">
      <c r="A149" s="44" t="s">
        <v>73</v>
      </c>
      <c r="B149" s="52" t="s">
        <v>150</v>
      </c>
      <c r="C149" s="52" t="s">
        <v>71</v>
      </c>
      <c r="D149" s="52"/>
      <c r="E149" s="91">
        <f>E150</f>
        <v>10</v>
      </c>
    </row>
    <row r="150" spans="1:5" ht="54.75" customHeight="1">
      <c r="A150" s="42" t="s">
        <v>9</v>
      </c>
      <c r="B150" s="43" t="s">
        <v>150</v>
      </c>
      <c r="C150" s="43" t="s">
        <v>71</v>
      </c>
      <c r="D150" s="43" t="s">
        <v>10</v>
      </c>
      <c r="E150" s="71">
        <v>10</v>
      </c>
    </row>
    <row r="151" spans="1:5" ht="54.75" customHeight="1">
      <c r="A151" s="163" t="s">
        <v>251</v>
      </c>
      <c r="B151" s="164" t="s">
        <v>249</v>
      </c>
      <c r="C151" s="165"/>
      <c r="D151" s="165"/>
      <c r="E151" s="166">
        <f>E152</f>
        <v>85.10000000000001</v>
      </c>
    </row>
    <row r="152" spans="1:5" ht="54.75" customHeight="1">
      <c r="A152" s="167" t="s">
        <v>248</v>
      </c>
      <c r="B152" s="31" t="s">
        <v>250</v>
      </c>
      <c r="C152" s="162"/>
      <c r="D152" s="162"/>
      <c r="E152" s="168">
        <f>E153+E155</f>
        <v>85.10000000000001</v>
      </c>
    </row>
    <row r="153" spans="1:5" ht="54.75" customHeight="1">
      <c r="A153" s="169" t="s">
        <v>75</v>
      </c>
      <c r="B153" s="156" t="s">
        <v>250</v>
      </c>
      <c r="C153" s="156" t="s">
        <v>74</v>
      </c>
      <c r="D153" s="156"/>
      <c r="E153" s="170">
        <f>E154</f>
        <v>77.4</v>
      </c>
    </row>
    <row r="154" spans="1:5" ht="54.75" customHeight="1">
      <c r="A154" s="171" t="s">
        <v>9</v>
      </c>
      <c r="B154" s="156" t="s">
        <v>250</v>
      </c>
      <c r="C154" s="156" t="s">
        <v>74</v>
      </c>
      <c r="D154" s="156" t="s">
        <v>10</v>
      </c>
      <c r="E154" s="170">
        <v>77.4</v>
      </c>
    </row>
    <row r="155" spans="1:5" ht="54.75" customHeight="1">
      <c r="A155" s="169" t="s">
        <v>69</v>
      </c>
      <c r="B155" s="156" t="s">
        <v>250</v>
      </c>
      <c r="C155" s="156" t="s">
        <v>68</v>
      </c>
      <c r="D155" s="156"/>
      <c r="E155" s="170">
        <f>E156</f>
        <v>7.7</v>
      </c>
    </row>
    <row r="156" spans="1:5" ht="54.75" customHeight="1">
      <c r="A156" s="172" t="s">
        <v>9</v>
      </c>
      <c r="B156" s="173" t="s">
        <v>250</v>
      </c>
      <c r="C156" s="173" t="s">
        <v>68</v>
      </c>
      <c r="D156" s="173" t="s">
        <v>10</v>
      </c>
      <c r="E156" s="174">
        <v>7.7</v>
      </c>
    </row>
    <row r="157" spans="1:5" ht="54.75" customHeight="1">
      <c r="A157" s="147" t="s">
        <v>60</v>
      </c>
      <c r="B157" s="137" t="s">
        <v>151</v>
      </c>
      <c r="C157" s="79"/>
      <c r="D157" s="79"/>
      <c r="E157" s="92">
        <f>E158</f>
        <v>1</v>
      </c>
    </row>
    <row r="158" spans="1:5" ht="35.25" customHeight="1">
      <c r="A158" s="39" t="s">
        <v>245</v>
      </c>
      <c r="B158" s="29" t="s">
        <v>152</v>
      </c>
      <c r="C158" s="29"/>
      <c r="D158" s="29"/>
      <c r="E158" s="30">
        <f>E159</f>
        <v>1</v>
      </c>
    </row>
    <row r="159" spans="1:5" ht="46.5" customHeight="1">
      <c r="A159" s="11" t="s">
        <v>69</v>
      </c>
      <c r="B159" s="12" t="s">
        <v>152</v>
      </c>
      <c r="C159" s="12" t="s">
        <v>68</v>
      </c>
      <c r="D159" s="12"/>
      <c r="E159" s="21">
        <f>E160</f>
        <v>1</v>
      </c>
    </row>
    <row r="160" spans="1:5" ht="54.75" customHeight="1">
      <c r="A160" s="14" t="s">
        <v>9</v>
      </c>
      <c r="B160" s="15" t="s">
        <v>152</v>
      </c>
      <c r="C160" s="15" t="s">
        <v>68</v>
      </c>
      <c r="D160" s="15" t="s">
        <v>10</v>
      </c>
      <c r="E160" s="22">
        <v>1</v>
      </c>
    </row>
    <row r="161" spans="1:5" ht="63" customHeight="1">
      <c r="A161" s="148" t="s">
        <v>79</v>
      </c>
      <c r="B161" s="6" t="s">
        <v>153</v>
      </c>
      <c r="C161" s="141"/>
      <c r="D161" s="141"/>
      <c r="E161" s="149">
        <f>E163</f>
        <v>5</v>
      </c>
    </row>
    <row r="162" spans="1:5" ht="52.5" customHeight="1">
      <c r="A162" s="147" t="s">
        <v>155</v>
      </c>
      <c r="B162" s="137" t="s">
        <v>154</v>
      </c>
      <c r="C162" s="79"/>
      <c r="D162" s="79"/>
      <c r="E162" s="92">
        <f>E163</f>
        <v>5</v>
      </c>
    </row>
    <row r="163" spans="1:5" ht="52.5" customHeight="1">
      <c r="A163" s="39" t="s">
        <v>156</v>
      </c>
      <c r="B163" s="29" t="s">
        <v>158</v>
      </c>
      <c r="C163" s="29"/>
      <c r="D163" s="29"/>
      <c r="E163" s="30">
        <f>E164</f>
        <v>5</v>
      </c>
    </row>
    <row r="164" spans="1:5" ht="47.25" customHeight="1">
      <c r="A164" s="11" t="s">
        <v>157</v>
      </c>
      <c r="B164" s="12" t="s">
        <v>158</v>
      </c>
      <c r="C164" s="12" t="s">
        <v>45</v>
      </c>
      <c r="D164" s="12"/>
      <c r="E164" s="21">
        <f>E165</f>
        <v>5</v>
      </c>
    </row>
    <row r="165" spans="1:5" ht="24" customHeight="1">
      <c r="A165" s="14" t="s">
        <v>51</v>
      </c>
      <c r="B165" s="15" t="s">
        <v>158</v>
      </c>
      <c r="C165" s="15" t="s">
        <v>45</v>
      </c>
      <c r="D165" s="15" t="s">
        <v>52</v>
      </c>
      <c r="E165" s="22">
        <v>5</v>
      </c>
    </row>
    <row r="166" spans="1:5" ht="61.5" customHeight="1">
      <c r="A166" s="150" t="s">
        <v>205</v>
      </c>
      <c r="B166" s="3" t="s">
        <v>203</v>
      </c>
      <c r="C166" s="151"/>
      <c r="D166" s="3"/>
      <c r="E166" s="152">
        <f>E167</f>
        <v>55.7</v>
      </c>
    </row>
    <row r="167" spans="1:5" ht="36" customHeight="1">
      <c r="A167" s="150" t="s">
        <v>202</v>
      </c>
      <c r="B167" s="59" t="s">
        <v>204</v>
      </c>
      <c r="C167" s="151"/>
      <c r="D167" s="151"/>
      <c r="E167" s="152">
        <f>E174+E168+E171</f>
        <v>55.7</v>
      </c>
    </row>
    <row r="168" spans="1:5" ht="36" customHeight="1" hidden="1">
      <c r="A168" s="153" t="s">
        <v>209</v>
      </c>
      <c r="B168" s="29" t="s">
        <v>240</v>
      </c>
      <c r="C168" s="29"/>
      <c r="D168" s="29"/>
      <c r="E168" s="154">
        <f>E169</f>
        <v>0</v>
      </c>
    </row>
    <row r="169" spans="1:5" ht="36" customHeight="1" hidden="1">
      <c r="A169" s="155" t="s">
        <v>69</v>
      </c>
      <c r="B169" s="156" t="s">
        <v>240</v>
      </c>
      <c r="C169" s="156" t="s">
        <v>68</v>
      </c>
      <c r="D169" s="156"/>
      <c r="E169" s="157">
        <f>E170</f>
        <v>0</v>
      </c>
    </row>
    <row r="170" spans="1:5" ht="36" customHeight="1" hidden="1">
      <c r="A170" s="158" t="s">
        <v>22</v>
      </c>
      <c r="B170" s="159" t="s">
        <v>240</v>
      </c>
      <c r="C170" s="159" t="s">
        <v>68</v>
      </c>
      <c r="D170" s="159" t="s">
        <v>23</v>
      </c>
      <c r="E170" s="160"/>
    </row>
    <row r="171" spans="1:5" ht="36" customHeight="1">
      <c r="A171" s="176" t="s">
        <v>277</v>
      </c>
      <c r="B171" s="29" t="s">
        <v>278</v>
      </c>
      <c r="C171" s="162"/>
      <c r="D171" s="162"/>
      <c r="E171" s="187">
        <f>E172</f>
        <v>55.7</v>
      </c>
    </row>
    <row r="172" spans="1:5" ht="36" customHeight="1">
      <c r="A172" s="188" t="s">
        <v>69</v>
      </c>
      <c r="B172" s="189" t="s">
        <v>278</v>
      </c>
      <c r="C172" s="190" t="s">
        <v>68</v>
      </c>
      <c r="D172" s="190"/>
      <c r="E172" s="191">
        <f>E173</f>
        <v>55.7</v>
      </c>
    </row>
    <row r="173" spans="1:5" ht="36" customHeight="1">
      <c r="A173" s="158" t="s">
        <v>22</v>
      </c>
      <c r="B173" s="192" t="s">
        <v>278</v>
      </c>
      <c r="C173" s="159" t="s">
        <v>68</v>
      </c>
      <c r="D173" s="159" t="s">
        <v>23</v>
      </c>
      <c r="E173" s="160">
        <v>55.7</v>
      </c>
    </row>
    <row r="174" spans="1:5" ht="24" customHeight="1">
      <c r="A174" s="153" t="s">
        <v>209</v>
      </c>
      <c r="B174" s="29" t="s">
        <v>208</v>
      </c>
      <c r="C174" s="29"/>
      <c r="D174" s="29"/>
      <c r="E174" s="154">
        <f>E175</f>
        <v>0</v>
      </c>
    </row>
    <row r="175" spans="1:5" ht="35.25" customHeight="1">
      <c r="A175" s="155" t="s">
        <v>69</v>
      </c>
      <c r="B175" s="156" t="s">
        <v>208</v>
      </c>
      <c r="C175" s="156" t="s">
        <v>68</v>
      </c>
      <c r="D175" s="156"/>
      <c r="E175" s="157">
        <f>E176</f>
        <v>0</v>
      </c>
    </row>
    <row r="176" spans="1:5" ht="24" customHeight="1">
      <c r="A176" s="158" t="s">
        <v>22</v>
      </c>
      <c r="B176" s="159" t="s">
        <v>208</v>
      </c>
      <c r="C176" s="159" t="s">
        <v>68</v>
      </c>
      <c r="D176" s="159" t="s">
        <v>23</v>
      </c>
      <c r="E176" s="160">
        <f>55.7-55.7</f>
        <v>0</v>
      </c>
    </row>
    <row r="177" spans="1:5" ht="24" customHeight="1">
      <c r="A177" s="136" t="s">
        <v>82</v>
      </c>
      <c r="B177" s="38" t="s">
        <v>81</v>
      </c>
      <c r="C177" s="79"/>
      <c r="D177" s="79"/>
      <c r="E177" s="124">
        <f>E178</f>
        <v>3847.5000000000005</v>
      </c>
    </row>
    <row r="178" spans="1:5" s="1" customFormat="1" ht="30" customHeight="1">
      <c r="A178" s="47" t="s">
        <v>61</v>
      </c>
      <c r="B178" s="38" t="s">
        <v>80</v>
      </c>
      <c r="C178" s="38"/>
      <c r="D178" s="38"/>
      <c r="E178" s="93">
        <f>E179+E182+E185+E188+E191+E194+E197+E203+E209+E212+E215+E224+E227+E236+E245+E256+E259+E262+E265+E268+E200+E271+E218+E206+E242+E230+E233+E239+E221+E253+E250</f>
        <v>3847.5000000000005</v>
      </c>
    </row>
    <row r="179" spans="1:5" s="1" customFormat="1" ht="15">
      <c r="A179" s="62" t="s">
        <v>159</v>
      </c>
      <c r="B179" s="29" t="s">
        <v>83</v>
      </c>
      <c r="C179" s="29"/>
      <c r="D179" s="29"/>
      <c r="E179" s="94">
        <f>E180</f>
        <v>179.9</v>
      </c>
    </row>
    <row r="180" spans="1:5" s="1" customFormat="1" ht="30">
      <c r="A180" s="20" t="s">
        <v>77</v>
      </c>
      <c r="B180" s="95" t="s">
        <v>83</v>
      </c>
      <c r="C180" s="12" t="s">
        <v>76</v>
      </c>
      <c r="D180" s="95"/>
      <c r="E180" s="96">
        <f>E181</f>
        <v>179.9</v>
      </c>
    </row>
    <row r="181" spans="1:5" s="1" customFormat="1" ht="30.75" customHeight="1">
      <c r="A181" s="97" t="s">
        <v>26</v>
      </c>
      <c r="B181" s="98" t="s">
        <v>83</v>
      </c>
      <c r="C181" s="15" t="s">
        <v>76</v>
      </c>
      <c r="D181" s="98" t="s">
        <v>27</v>
      </c>
      <c r="E181" s="99">
        <v>179.9</v>
      </c>
    </row>
    <row r="182" spans="1:5" s="1" customFormat="1" ht="36.75" customHeight="1">
      <c r="A182" s="100" t="s">
        <v>160</v>
      </c>
      <c r="B182" s="29" t="s">
        <v>84</v>
      </c>
      <c r="C182" s="29"/>
      <c r="D182" s="29"/>
      <c r="E182" s="30">
        <f>E183</f>
        <v>546.5</v>
      </c>
    </row>
    <row r="183" spans="1:5" s="1" customFormat="1" ht="44.25" customHeight="1">
      <c r="A183" s="11" t="s">
        <v>157</v>
      </c>
      <c r="B183" s="24" t="s">
        <v>84</v>
      </c>
      <c r="C183" s="24" t="s">
        <v>45</v>
      </c>
      <c r="D183" s="24"/>
      <c r="E183" s="25">
        <f>E184</f>
        <v>546.5</v>
      </c>
    </row>
    <row r="184" spans="1:5" s="1" customFormat="1" ht="24.75" customHeight="1">
      <c r="A184" s="14" t="s">
        <v>20</v>
      </c>
      <c r="B184" s="26" t="s">
        <v>84</v>
      </c>
      <c r="C184" s="26" t="s">
        <v>45</v>
      </c>
      <c r="D184" s="26" t="s">
        <v>21</v>
      </c>
      <c r="E184" s="27">
        <v>546.5</v>
      </c>
    </row>
    <row r="185" spans="1:5" ht="27.75" customHeight="1">
      <c r="A185" s="73" t="s">
        <v>270</v>
      </c>
      <c r="B185" s="29" t="s">
        <v>85</v>
      </c>
      <c r="C185" s="29"/>
      <c r="D185" s="29"/>
      <c r="E185" s="94">
        <f>E186</f>
        <v>30</v>
      </c>
    </row>
    <row r="186" spans="1:5" ht="27.75" customHeight="1">
      <c r="A186" s="11" t="s">
        <v>46</v>
      </c>
      <c r="B186" s="12" t="s">
        <v>85</v>
      </c>
      <c r="C186" s="12" t="s">
        <v>66</v>
      </c>
      <c r="D186" s="12"/>
      <c r="E186" s="101">
        <f>E187</f>
        <v>30</v>
      </c>
    </row>
    <row r="187" spans="1:5" ht="27.75" customHeight="1">
      <c r="A187" s="42" t="s">
        <v>34</v>
      </c>
      <c r="B187" s="43" t="s">
        <v>85</v>
      </c>
      <c r="C187" s="43" t="s">
        <v>66</v>
      </c>
      <c r="D187" s="43" t="s">
        <v>33</v>
      </c>
      <c r="E187" s="102">
        <v>30</v>
      </c>
    </row>
    <row r="188" spans="1:5" ht="26.25" customHeight="1">
      <c r="A188" s="103" t="s">
        <v>161</v>
      </c>
      <c r="B188" s="9" t="s">
        <v>86</v>
      </c>
      <c r="C188" s="9"/>
      <c r="D188" s="9"/>
      <c r="E188" s="36">
        <f>E189</f>
        <v>30</v>
      </c>
    </row>
    <row r="189" spans="1:5" ht="27.75" customHeight="1">
      <c r="A189" s="20" t="s">
        <v>44</v>
      </c>
      <c r="B189" s="12" t="s">
        <v>86</v>
      </c>
      <c r="C189" s="12" t="s">
        <v>43</v>
      </c>
      <c r="D189" s="12"/>
      <c r="E189" s="13">
        <f>E190</f>
        <v>30</v>
      </c>
    </row>
    <row r="190" spans="1:5" ht="27.75" customHeight="1">
      <c r="A190" s="14" t="s">
        <v>12</v>
      </c>
      <c r="B190" s="15" t="s">
        <v>86</v>
      </c>
      <c r="C190" s="15" t="s">
        <v>43</v>
      </c>
      <c r="D190" s="15" t="s">
        <v>11</v>
      </c>
      <c r="E190" s="16">
        <v>30</v>
      </c>
    </row>
    <row r="191" spans="1:5" ht="27.75" customHeight="1">
      <c r="A191" s="73" t="s">
        <v>162</v>
      </c>
      <c r="B191" s="29" t="s">
        <v>87</v>
      </c>
      <c r="C191" s="29"/>
      <c r="D191" s="29"/>
      <c r="E191" s="37">
        <f>E192</f>
        <v>9</v>
      </c>
    </row>
    <row r="192" spans="1:5" ht="27.75" customHeight="1">
      <c r="A192" s="11" t="s">
        <v>73</v>
      </c>
      <c r="B192" s="12" t="s">
        <v>87</v>
      </c>
      <c r="C192" s="12" t="s">
        <v>71</v>
      </c>
      <c r="D192" s="12"/>
      <c r="E192" s="13">
        <f>E193</f>
        <v>9</v>
      </c>
    </row>
    <row r="193" spans="1:5" ht="27.75" customHeight="1">
      <c r="A193" s="14" t="s">
        <v>13</v>
      </c>
      <c r="B193" s="15" t="s">
        <v>87</v>
      </c>
      <c r="C193" s="15" t="s">
        <v>71</v>
      </c>
      <c r="D193" s="15" t="s">
        <v>37</v>
      </c>
      <c r="E193" s="16">
        <v>9</v>
      </c>
    </row>
    <row r="194" spans="1:5" ht="27.75" customHeight="1">
      <c r="A194" s="62" t="s">
        <v>164</v>
      </c>
      <c r="B194" s="29" t="s">
        <v>163</v>
      </c>
      <c r="C194" s="29"/>
      <c r="D194" s="29"/>
      <c r="E194" s="37">
        <f>E195</f>
        <v>15.5</v>
      </c>
    </row>
    <row r="195" spans="1:5" ht="27.75" customHeight="1">
      <c r="A195" s="11" t="s">
        <v>69</v>
      </c>
      <c r="B195" s="12" t="s">
        <v>163</v>
      </c>
      <c r="C195" s="12" t="s">
        <v>68</v>
      </c>
      <c r="D195" s="12"/>
      <c r="E195" s="13">
        <f>E196</f>
        <v>15.5</v>
      </c>
    </row>
    <row r="196" spans="1:5" ht="27.75" customHeight="1">
      <c r="A196" s="14" t="s">
        <v>13</v>
      </c>
      <c r="B196" s="15" t="s">
        <v>163</v>
      </c>
      <c r="C196" s="15" t="s">
        <v>68</v>
      </c>
      <c r="D196" s="15" t="s">
        <v>37</v>
      </c>
      <c r="E196" s="16">
        <v>15.5</v>
      </c>
    </row>
    <row r="197" spans="1:5" ht="27.75" customHeight="1">
      <c r="A197" s="62" t="s">
        <v>166</v>
      </c>
      <c r="B197" s="29" t="s">
        <v>165</v>
      </c>
      <c r="C197" s="29"/>
      <c r="D197" s="29"/>
      <c r="E197" s="37">
        <f>E198</f>
        <v>11.5</v>
      </c>
    </row>
    <row r="198" spans="1:5" ht="27.75" customHeight="1">
      <c r="A198" s="11" t="s">
        <v>213</v>
      </c>
      <c r="B198" s="12" t="s">
        <v>165</v>
      </c>
      <c r="C198" s="12" t="s">
        <v>212</v>
      </c>
      <c r="D198" s="12"/>
      <c r="E198" s="13">
        <f>E199</f>
        <v>11.5</v>
      </c>
    </row>
    <row r="199" spans="1:5" ht="27.75" customHeight="1">
      <c r="A199" s="14" t="s">
        <v>13</v>
      </c>
      <c r="B199" s="15" t="s">
        <v>165</v>
      </c>
      <c r="C199" s="15" t="s">
        <v>212</v>
      </c>
      <c r="D199" s="15" t="s">
        <v>37</v>
      </c>
      <c r="E199" s="16">
        <v>11.5</v>
      </c>
    </row>
    <row r="200" spans="1:5" ht="33" customHeight="1">
      <c r="A200" s="62" t="s">
        <v>167</v>
      </c>
      <c r="B200" s="29" t="s">
        <v>168</v>
      </c>
      <c r="C200" s="29"/>
      <c r="D200" s="29"/>
      <c r="E200" s="37">
        <f>E201</f>
        <v>30</v>
      </c>
    </row>
    <row r="201" spans="1:5" ht="27.75" customHeight="1">
      <c r="A201" s="11" t="s">
        <v>69</v>
      </c>
      <c r="B201" s="12" t="s">
        <v>168</v>
      </c>
      <c r="C201" s="12" t="s">
        <v>68</v>
      </c>
      <c r="D201" s="12"/>
      <c r="E201" s="13">
        <f>E202</f>
        <v>30</v>
      </c>
    </row>
    <row r="202" spans="1:5" ht="27.75" customHeight="1">
      <c r="A202" s="14" t="s">
        <v>13</v>
      </c>
      <c r="B202" s="15" t="s">
        <v>168</v>
      </c>
      <c r="C202" s="15" t="s">
        <v>68</v>
      </c>
      <c r="D202" s="15" t="s">
        <v>37</v>
      </c>
      <c r="E202" s="16">
        <v>30</v>
      </c>
    </row>
    <row r="203" spans="1:5" ht="37.5" customHeight="1">
      <c r="A203" s="73" t="s">
        <v>169</v>
      </c>
      <c r="B203" s="29" t="s">
        <v>170</v>
      </c>
      <c r="C203" s="29"/>
      <c r="D203" s="29"/>
      <c r="E203" s="37">
        <f>E204</f>
        <v>329.1</v>
      </c>
    </row>
    <row r="204" spans="1:5" ht="27.75" customHeight="1">
      <c r="A204" s="11" t="s">
        <v>69</v>
      </c>
      <c r="B204" s="12" t="s">
        <v>170</v>
      </c>
      <c r="C204" s="12" t="s">
        <v>68</v>
      </c>
      <c r="D204" s="12"/>
      <c r="E204" s="13">
        <f>E205</f>
        <v>329.1</v>
      </c>
    </row>
    <row r="205" spans="1:5" ht="27.75" customHeight="1">
      <c r="A205" s="14" t="s">
        <v>13</v>
      </c>
      <c r="B205" s="15" t="s">
        <v>170</v>
      </c>
      <c r="C205" s="15" t="s">
        <v>68</v>
      </c>
      <c r="D205" s="15" t="s">
        <v>37</v>
      </c>
      <c r="E205" s="16">
        <v>329.1</v>
      </c>
    </row>
    <row r="206" spans="1:5" ht="49.5" customHeight="1">
      <c r="A206" s="73" t="s">
        <v>172</v>
      </c>
      <c r="B206" s="29" t="s">
        <v>171</v>
      </c>
      <c r="C206" s="29"/>
      <c r="D206" s="29"/>
      <c r="E206" s="37">
        <f>E207</f>
        <v>29.8</v>
      </c>
    </row>
    <row r="207" spans="1:5" ht="27.75" customHeight="1">
      <c r="A207" s="11" t="s">
        <v>69</v>
      </c>
      <c r="B207" s="12" t="s">
        <v>171</v>
      </c>
      <c r="C207" s="12" t="s">
        <v>68</v>
      </c>
      <c r="D207" s="12"/>
      <c r="E207" s="13">
        <f>E208</f>
        <v>29.8</v>
      </c>
    </row>
    <row r="208" spans="1:5" ht="27.75" customHeight="1">
      <c r="A208" s="14" t="s">
        <v>13</v>
      </c>
      <c r="B208" s="15" t="s">
        <v>171</v>
      </c>
      <c r="C208" s="15" t="s">
        <v>68</v>
      </c>
      <c r="D208" s="15" t="s">
        <v>37</v>
      </c>
      <c r="E208" s="16">
        <v>29.8</v>
      </c>
    </row>
    <row r="209" spans="1:5" ht="28.5" customHeight="1">
      <c r="A209" s="103" t="s">
        <v>173</v>
      </c>
      <c r="B209" s="9" t="s">
        <v>174</v>
      </c>
      <c r="C209" s="9"/>
      <c r="D209" s="9"/>
      <c r="E209" s="36">
        <f>E210</f>
        <v>273</v>
      </c>
    </row>
    <row r="210" spans="1:5" ht="27.75" customHeight="1">
      <c r="A210" s="11" t="s">
        <v>69</v>
      </c>
      <c r="B210" s="12" t="s">
        <v>174</v>
      </c>
      <c r="C210" s="12" t="s">
        <v>68</v>
      </c>
      <c r="D210" s="12"/>
      <c r="E210" s="54">
        <f>E211</f>
        <v>273</v>
      </c>
    </row>
    <row r="211" spans="1:5" ht="27.75" customHeight="1">
      <c r="A211" s="14" t="s">
        <v>51</v>
      </c>
      <c r="B211" s="15" t="s">
        <v>174</v>
      </c>
      <c r="C211" s="15" t="s">
        <v>68</v>
      </c>
      <c r="D211" s="15" t="s">
        <v>52</v>
      </c>
      <c r="E211" s="104">
        <f>260+13</f>
        <v>273</v>
      </c>
    </row>
    <row r="212" spans="1:5" ht="31.5" customHeight="1">
      <c r="A212" s="73" t="s">
        <v>175</v>
      </c>
      <c r="B212" s="29" t="s">
        <v>176</v>
      </c>
      <c r="C212" s="29"/>
      <c r="D212" s="29"/>
      <c r="E212" s="37">
        <f>E213</f>
        <v>50</v>
      </c>
    </row>
    <row r="213" spans="1:5" ht="27.75" customHeight="1">
      <c r="A213" s="11" t="s">
        <v>69</v>
      </c>
      <c r="B213" s="12" t="s">
        <v>176</v>
      </c>
      <c r="C213" s="12" t="s">
        <v>68</v>
      </c>
      <c r="D213" s="12"/>
      <c r="E213" s="13">
        <f>E214</f>
        <v>50</v>
      </c>
    </row>
    <row r="214" spans="1:5" ht="27.75" customHeight="1">
      <c r="A214" s="14" t="s">
        <v>13</v>
      </c>
      <c r="B214" s="15" t="s">
        <v>176</v>
      </c>
      <c r="C214" s="15" t="s">
        <v>68</v>
      </c>
      <c r="D214" s="15" t="s">
        <v>37</v>
      </c>
      <c r="E214" s="16">
        <v>50</v>
      </c>
    </row>
    <row r="215" spans="1:5" ht="49.5" customHeight="1">
      <c r="A215" s="62" t="s">
        <v>178</v>
      </c>
      <c r="B215" s="29" t="s">
        <v>177</v>
      </c>
      <c r="C215" s="29"/>
      <c r="D215" s="29"/>
      <c r="E215" s="30">
        <f>E216</f>
        <v>20</v>
      </c>
    </row>
    <row r="216" spans="1:5" ht="27.75" customHeight="1">
      <c r="A216" s="11" t="s">
        <v>69</v>
      </c>
      <c r="B216" s="12" t="s">
        <v>177</v>
      </c>
      <c r="C216" s="12" t="s">
        <v>68</v>
      </c>
      <c r="D216" s="12"/>
      <c r="E216" s="25">
        <f>E217</f>
        <v>20</v>
      </c>
    </row>
    <row r="217" spans="1:5" ht="27.75" customHeight="1">
      <c r="A217" s="14" t="s">
        <v>230</v>
      </c>
      <c r="B217" s="15" t="s">
        <v>177</v>
      </c>
      <c r="C217" s="15" t="s">
        <v>68</v>
      </c>
      <c r="D217" s="15" t="s">
        <v>32</v>
      </c>
      <c r="E217" s="27">
        <v>20</v>
      </c>
    </row>
    <row r="218" spans="1:5" ht="20.25" customHeight="1">
      <c r="A218" s="73" t="s">
        <v>179</v>
      </c>
      <c r="B218" s="105" t="s">
        <v>180</v>
      </c>
      <c r="C218" s="29"/>
      <c r="D218" s="29"/>
      <c r="E218" s="30">
        <f>E219</f>
        <v>27.6</v>
      </c>
    </row>
    <row r="219" spans="1:5" ht="27.75" customHeight="1">
      <c r="A219" s="11" t="s">
        <v>69</v>
      </c>
      <c r="B219" s="12" t="s">
        <v>180</v>
      </c>
      <c r="C219" s="12" t="s">
        <v>68</v>
      </c>
      <c r="D219" s="12"/>
      <c r="E219" s="21">
        <f>E220</f>
        <v>27.6</v>
      </c>
    </row>
    <row r="220" spans="1:5" ht="27.75" customHeight="1">
      <c r="A220" s="14" t="s">
        <v>63</v>
      </c>
      <c r="B220" s="15" t="s">
        <v>180</v>
      </c>
      <c r="C220" s="15" t="s">
        <v>68</v>
      </c>
      <c r="D220" s="15" t="s">
        <v>17</v>
      </c>
      <c r="E220" s="22">
        <f>20.6+7</f>
        <v>27.6</v>
      </c>
    </row>
    <row r="221" spans="1:5" ht="51.75" customHeight="1">
      <c r="A221" s="73" t="s">
        <v>280</v>
      </c>
      <c r="B221" s="105" t="s">
        <v>279</v>
      </c>
      <c r="C221" s="29"/>
      <c r="D221" s="29"/>
      <c r="E221" s="30">
        <f>E222</f>
        <v>100</v>
      </c>
    </row>
    <row r="222" spans="1:5" ht="27.75" customHeight="1">
      <c r="A222" s="11" t="s">
        <v>69</v>
      </c>
      <c r="B222" s="12" t="s">
        <v>279</v>
      </c>
      <c r="C222" s="12" t="s">
        <v>68</v>
      </c>
      <c r="D222" s="12"/>
      <c r="E222" s="21">
        <f>E223</f>
        <v>100</v>
      </c>
    </row>
    <row r="223" spans="1:5" ht="27.75" customHeight="1">
      <c r="A223" s="14" t="s">
        <v>48</v>
      </c>
      <c r="B223" s="15" t="s">
        <v>279</v>
      </c>
      <c r="C223" s="15" t="s">
        <v>68</v>
      </c>
      <c r="D223" s="15" t="s">
        <v>47</v>
      </c>
      <c r="E223" s="22">
        <v>100</v>
      </c>
    </row>
    <row r="224" spans="1:5" ht="22.5" customHeight="1">
      <c r="A224" s="73" t="s">
        <v>181</v>
      </c>
      <c r="B224" s="105" t="s">
        <v>182</v>
      </c>
      <c r="C224" s="29"/>
      <c r="D224" s="29"/>
      <c r="E224" s="30">
        <f>E225</f>
        <v>181.7</v>
      </c>
    </row>
    <row r="225" spans="1:5" ht="30">
      <c r="A225" s="11" t="s">
        <v>69</v>
      </c>
      <c r="B225" s="12" t="s">
        <v>182</v>
      </c>
      <c r="C225" s="12" t="s">
        <v>68</v>
      </c>
      <c r="D225" s="12"/>
      <c r="E225" s="21">
        <f>E226</f>
        <v>181.7</v>
      </c>
    </row>
    <row r="226" spans="1:5" ht="30.75" customHeight="1">
      <c r="A226" s="14" t="s">
        <v>18</v>
      </c>
      <c r="B226" s="15" t="s">
        <v>182</v>
      </c>
      <c r="C226" s="15" t="s">
        <v>68</v>
      </c>
      <c r="D226" s="15" t="s">
        <v>19</v>
      </c>
      <c r="E226" s="22">
        <v>181.7</v>
      </c>
    </row>
    <row r="227" spans="1:5" ht="22.5" customHeight="1">
      <c r="A227" s="73" t="s">
        <v>183</v>
      </c>
      <c r="B227" s="105" t="s">
        <v>184</v>
      </c>
      <c r="C227" s="29"/>
      <c r="D227" s="29"/>
      <c r="E227" s="30">
        <f>E228</f>
        <v>1037.5</v>
      </c>
    </row>
    <row r="228" spans="1:5" ht="30">
      <c r="A228" s="11" t="s">
        <v>69</v>
      </c>
      <c r="B228" s="12" t="s">
        <v>184</v>
      </c>
      <c r="C228" s="12" t="s">
        <v>68</v>
      </c>
      <c r="D228" s="12"/>
      <c r="E228" s="21">
        <f>E229</f>
        <v>1037.5</v>
      </c>
    </row>
    <row r="229" spans="1:5" ht="30.75" customHeight="1">
      <c r="A229" s="42" t="s">
        <v>18</v>
      </c>
      <c r="B229" s="43" t="s">
        <v>184</v>
      </c>
      <c r="C229" s="43" t="s">
        <v>68</v>
      </c>
      <c r="D229" s="43" t="s">
        <v>19</v>
      </c>
      <c r="E229" s="71">
        <v>1037.5</v>
      </c>
    </row>
    <row r="230" spans="1:5" ht="30.75" customHeight="1">
      <c r="A230" s="176" t="s">
        <v>268</v>
      </c>
      <c r="B230" s="29" t="s">
        <v>267</v>
      </c>
      <c r="C230" s="29"/>
      <c r="D230" s="29"/>
      <c r="E230" s="30">
        <f>E231</f>
        <v>13.3</v>
      </c>
    </row>
    <row r="231" spans="1:5" ht="30.75" customHeight="1">
      <c r="A231" s="175" t="s">
        <v>73</v>
      </c>
      <c r="B231" s="12" t="s">
        <v>267</v>
      </c>
      <c r="C231" s="12" t="s">
        <v>71</v>
      </c>
      <c r="D231" s="12"/>
      <c r="E231" s="25">
        <f>E232</f>
        <v>13.3</v>
      </c>
    </row>
    <row r="232" spans="1:5" ht="30.75" customHeight="1">
      <c r="A232" s="106" t="s">
        <v>22</v>
      </c>
      <c r="B232" s="15" t="s">
        <v>267</v>
      </c>
      <c r="C232" s="15" t="s">
        <v>71</v>
      </c>
      <c r="D232" s="15" t="s">
        <v>23</v>
      </c>
      <c r="E232" s="27">
        <f>4.5+8.8</f>
        <v>13.3</v>
      </c>
    </row>
    <row r="233" spans="1:5" ht="30.75" customHeight="1">
      <c r="A233" s="73" t="s">
        <v>266</v>
      </c>
      <c r="B233" s="29" t="s">
        <v>265</v>
      </c>
      <c r="C233" s="29"/>
      <c r="D233" s="29"/>
      <c r="E233" s="30">
        <f>E234</f>
        <v>55</v>
      </c>
    </row>
    <row r="234" spans="1:5" ht="30.75" customHeight="1">
      <c r="A234" s="11" t="s">
        <v>69</v>
      </c>
      <c r="B234" s="12" t="s">
        <v>265</v>
      </c>
      <c r="C234" s="12" t="s">
        <v>68</v>
      </c>
      <c r="D234" s="12"/>
      <c r="E234" s="25">
        <f>E235</f>
        <v>55</v>
      </c>
    </row>
    <row r="235" spans="1:5" ht="30.75" customHeight="1">
      <c r="A235" s="106" t="s">
        <v>22</v>
      </c>
      <c r="B235" s="15" t="s">
        <v>265</v>
      </c>
      <c r="C235" s="15" t="s">
        <v>68</v>
      </c>
      <c r="D235" s="15" t="s">
        <v>23</v>
      </c>
      <c r="E235" s="27">
        <f>15+15+25</f>
        <v>55</v>
      </c>
    </row>
    <row r="236" spans="1:5" ht="24" customHeight="1">
      <c r="A236" s="73" t="s">
        <v>185</v>
      </c>
      <c r="B236" s="29" t="s">
        <v>186</v>
      </c>
      <c r="C236" s="29"/>
      <c r="D236" s="29"/>
      <c r="E236" s="30">
        <f>E237</f>
        <v>162.4</v>
      </c>
    </row>
    <row r="237" spans="1:5" ht="33.75" customHeight="1">
      <c r="A237" s="11" t="s">
        <v>69</v>
      </c>
      <c r="B237" s="12" t="s">
        <v>186</v>
      </c>
      <c r="C237" s="12" t="s">
        <v>68</v>
      </c>
      <c r="D237" s="12"/>
      <c r="E237" s="25">
        <f>E238</f>
        <v>162.4</v>
      </c>
    </row>
    <row r="238" spans="1:5" ht="33.75" customHeight="1">
      <c r="A238" s="106" t="s">
        <v>22</v>
      </c>
      <c r="B238" s="15" t="s">
        <v>186</v>
      </c>
      <c r="C238" s="15" t="s">
        <v>68</v>
      </c>
      <c r="D238" s="15" t="s">
        <v>23</v>
      </c>
      <c r="E238" s="27">
        <f>154.1+8.3</f>
        <v>162.4</v>
      </c>
    </row>
    <row r="239" spans="1:5" ht="33.75" customHeight="1">
      <c r="A239" s="73" t="s">
        <v>264</v>
      </c>
      <c r="B239" s="29" t="s">
        <v>263</v>
      </c>
      <c r="C239" s="29"/>
      <c r="D239" s="29"/>
      <c r="E239" s="30">
        <f>E240</f>
        <v>0</v>
      </c>
    </row>
    <row r="240" spans="1:5" ht="33.75" customHeight="1">
      <c r="A240" s="11" t="s">
        <v>69</v>
      </c>
      <c r="B240" s="12" t="s">
        <v>263</v>
      </c>
      <c r="C240" s="12" t="s">
        <v>68</v>
      </c>
      <c r="D240" s="12"/>
      <c r="E240" s="25">
        <f>E241</f>
        <v>0</v>
      </c>
    </row>
    <row r="241" spans="1:5" ht="33.75" customHeight="1">
      <c r="A241" s="106" t="s">
        <v>22</v>
      </c>
      <c r="B241" s="15" t="s">
        <v>263</v>
      </c>
      <c r="C241" s="15" t="s">
        <v>68</v>
      </c>
      <c r="D241" s="15" t="s">
        <v>23</v>
      </c>
      <c r="E241" s="27">
        <f>21-21</f>
        <v>0</v>
      </c>
    </row>
    <row r="242" spans="1:5" ht="33.75" customHeight="1">
      <c r="A242" s="73" t="s">
        <v>262</v>
      </c>
      <c r="B242" s="105" t="s">
        <v>261</v>
      </c>
      <c r="C242" s="29"/>
      <c r="D242" s="29"/>
      <c r="E242" s="30">
        <f>E243</f>
        <v>149.9</v>
      </c>
    </row>
    <row r="243" spans="1:5" ht="33.75" customHeight="1">
      <c r="A243" s="11" t="s">
        <v>69</v>
      </c>
      <c r="B243" s="12" t="s">
        <v>261</v>
      </c>
      <c r="C243" s="12" t="s">
        <v>68</v>
      </c>
      <c r="D243" s="12"/>
      <c r="E243" s="21">
        <f>E244</f>
        <v>149.9</v>
      </c>
    </row>
    <row r="244" spans="1:5" ht="33.75" customHeight="1">
      <c r="A244" s="42" t="s">
        <v>20</v>
      </c>
      <c r="B244" s="43" t="s">
        <v>261</v>
      </c>
      <c r="C244" s="43" t="s">
        <v>68</v>
      </c>
      <c r="D244" s="43" t="s">
        <v>21</v>
      </c>
      <c r="E244" s="71">
        <f>50+99.9</f>
        <v>149.9</v>
      </c>
    </row>
    <row r="245" spans="1:5" ht="36.75" customHeight="1">
      <c r="A245" s="81" t="s">
        <v>188</v>
      </c>
      <c r="B245" s="82" t="s">
        <v>187</v>
      </c>
      <c r="C245" s="82"/>
      <c r="D245" s="82"/>
      <c r="E245" s="107">
        <f>E246+E248</f>
        <v>137.09999999999997</v>
      </c>
    </row>
    <row r="246" spans="1:5" ht="33.75" customHeight="1">
      <c r="A246" s="108" t="s">
        <v>75</v>
      </c>
      <c r="B246" s="109" t="s">
        <v>187</v>
      </c>
      <c r="C246" s="109" t="s">
        <v>74</v>
      </c>
      <c r="D246" s="109"/>
      <c r="E246" s="86">
        <f>E247</f>
        <v>88.29999999999998</v>
      </c>
    </row>
    <row r="247" spans="1:5" ht="33.75" customHeight="1">
      <c r="A247" s="42" t="s">
        <v>14</v>
      </c>
      <c r="B247" s="68" t="s">
        <v>187</v>
      </c>
      <c r="C247" s="68" t="s">
        <v>74</v>
      </c>
      <c r="D247" s="68" t="s">
        <v>15</v>
      </c>
      <c r="E247" s="75">
        <f>176.7-88.4</f>
        <v>88.29999999999998</v>
      </c>
    </row>
    <row r="248" spans="1:5" ht="33.75" customHeight="1">
      <c r="A248" s="11" t="s">
        <v>69</v>
      </c>
      <c r="B248" s="110" t="s">
        <v>187</v>
      </c>
      <c r="C248" s="110" t="s">
        <v>68</v>
      </c>
      <c r="D248" s="110"/>
      <c r="E248" s="74">
        <f>E249</f>
        <v>48.8</v>
      </c>
    </row>
    <row r="249" spans="1:5" ht="33.75" customHeight="1">
      <c r="A249" s="14" t="s">
        <v>14</v>
      </c>
      <c r="B249" s="26" t="s">
        <v>187</v>
      </c>
      <c r="C249" s="26" t="s">
        <v>68</v>
      </c>
      <c r="D249" s="26" t="s">
        <v>15</v>
      </c>
      <c r="E249" s="16">
        <f>85.8-37</f>
        <v>48.8</v>
      </c>
    </row>
    <row r="250" spans="1:5" ht="54.75" customHeight="1">
      <c r="A250" s="73" t="s">
        <v>285</v>
      </c>
      <c r="B250" s="105" t="s">
        <v>284</v>
      </c>
      <c r="C250" s="29"/>
      <c r="D250" s="29"/>
      <c r="E250" s="30">
        <f>E251</f>
        <v>100</v>
      </c>
    </row>
    <row r="251" spans="1:5" ht="33.75" customHeight="1">
      <c r="A251" s="11" t="s">
        <v>69</v>
      </c>
      <c r="B251" s="12" t="s">
        <v>284</v>
      </c>
      <c r="C251" s="12" t="s">
        <v>68</v>
      </c>
      <c r="D251" s="12"/>
      <c r="E251" s="21">
        <f>E252</f>
        <v>100</v>
      </c>
    </row>
    <row r="252" spans="1:5" ht="33.75" customHeight="1">
      <c r="A252" s="42" t="s">
        <v>22</v>
      </c>
      <c r="B252" s="43" t="s">
        <v>284</v>
      </c>
      <c r="C252" s="43" t="s">
        <v>68</v>
      </c>
      <c r="D252" s="43" t="s">
        <v>23</v>
      </c>
      <c r="E252" s="71">
        <v>100</v>
      </c>
    </row>
    <row r="253" spans="1:5" ht="33.75" customHeight="1">
      <c r="A253" s="73" t="s">
        <v>283</v>
      </c>
      <c r="B253" s="105" t="s">
        <v>282</v>
      </c>
      <c r="C253" s="29"/>
      <c r="D253" s="29"/>
      <c r="E253" s="30">
        <f>E254</f>
        <v>124.5</v>
      </c>
    </row>
    <row r="254" spans="1:5" ht="33.75" customHeight="1">
      <c r="A254" s="11" t="s">
        <v>69</v>
      </c>
      <c r="B254" s="12" t="s">
        <v>282</v>
      </c>
      <c r="C254" s="12" t="s">
        <v>68</v>
      </c>
      <c r="D254" s="12"/>
      <c r="E254" s="21">
        <f>E255</f>
        <v>124.5</v>
      </c>
    </row>
    <row r="255" spans="1:5" ht="33.75" customHeight="1">
      <c r="A255" s="42" t="s">
        <v>230</v>
      </c>
      <c r="B255" s="43" t="s">
        <v>282</v>
      </c>
      <c r="C255" s="43" t="s">
        <v>68</v>
      </c>
      <c r="D255" s="43" t="s">
        <v>32</v>
      </c>
      <c r="E255" s="71">
        <v>124.5</v>
      </c>
    </row>
    <row r="256" spans="1:5" ht="35.25" customHeight="1">
      <c r="A256" s="73" t="s">
        <v>254</v>
      </c>
      <c r="B256" s="29" t="s">
        <v>189</v>
      </c>
      <c r="C256" s="29"/>
      <c r="D256" s="29"/>
      <c r="E256" s="30">
        <f>E257</f>
        <v>24.9</v>
      </c>
    </row>
    <row r="257" spans="1:5" ht="28.5" customHeight="1">
      <c r="A257" s="20" t="s">
        <v>39</v>
      </c>
      <c r="B257" s="12" t="s">
        <v>189</v>
      </c>
      <c r="C257" s="12" t="s">
        <v>42</v>
      </c>
      <c r="D257" s="12"/>
      <c r="E257" s="13">
        <f>E258</f>
        <v>24.9</v>
      </c>
    </row>
    <row r="258" spans="1:5" ht="28.5" customHeight="1">
      <c r="A258" s="113" t="s">
        <v>229</v>
      </c>
      <c r="B258" s="15" t="s">
        <v>189</v>
      </c>
      <c r="C258" s="15" t="s">
        <v>42</v>
      </c>
      <c r="D258" s="15" t="s">
        <v>38</v>
      </c>
      <c r="E258" s="16">
        <v>24.9</v>
      </c>
    </row>
    <row r="259" spans="1:5" ht="50.25" customHeight="1">
      <c r="A259" s="114" t="s">
        <v>190</v>
      </c>
      <c r="B259" s="82" t="s">
        <v>191</v>
      </c>
      <c r="C259" s="82"/>
      <c r="D259" s="82"/>
      <c r="E259" s="107">
        <f>E260</f>
        <v>41.3</v>
      </c>
    </row>
    <row r="260" spans="1:5" ht="28.5" customHeight="1">
      <c r="A260" s="84" t="s">
        <v>39</v>
      </c>
      <c r="B260" s="109" t="s">
        <v>191</v>
      </c>
      <c r="C260" s="109" t="s">
        <v>42</v>
      </c>
      <c r="D260" s="109"/>
      <c r="E260" s="115">
        <f>E261</f>
        <v>41.3</v>
      </c>
    </row>
    <row r="261" spans="1:5" ht="28.5" customHeight="1">
      <c r="A261" s="14" t="s">
        <v>36</v>
      </c>
      <c r="B261" s="26" t="s">
        <v>191</v>
      </c>
      <c r="C261" s="26" t="s">
        <v>42</v>
      </c>
      <c r="D261" s="26" t="s">
        <v>35</v>
      </c>
      <c r="E261" s="27">
        <v>41.3</v>
      </c>
    </row>
    <row r="262" spans="1:5" ht="37.5" customHeight="1">
      <c r="A262" s="73" t="s">
        <v>193</v>
      </c>
      <c r="B262" s="29" t="s">
        <v>192</v>
      </c>
      <c r="C262" s="29"/>
      <c r="D262" s="29"/>
      <c r="E262" s="30">
        <f>E263</f>
        <v>33.3</v>
      </c>
    </row>
    <row r="263" spans="1:5" ht="28.5" customHeight="1">
      <c r="A263" s="20" t="s">
        <v>39</v>
      </c>
      <c r="B263" s="12" t="s">
        <v>192</v>
      </c>
      <c r="C263" s="12" t="s">
        <v>42</v>
      </c>
      <c r="D263" s="12"/>
      <c r="E263" s="21">
        <f>E264</f>
        <v>33.3</v>
      </c>
    </row>
    <row r="264" spans="1:5" ht="28.5" customHeight="1">
      <c r="A264" s="14" t="s">
        <v>13</v>
      </c>
      <c r="B264" s="15" t="s">
        <v>192</v>
      </c>
      <c r="C264" s="15" t="s">
        <v>42</v>
      </c>
      <c r="D264" s="15" t="s">
        <v>37</v>
      </c>
      <c r="E264" s="22">
        <v>33.3</v>
      </c>
    </row>
    <row r="265" spans="1:5" ht="30" customHeight="1">
      <c r="A265" s="73" t="s">
        <v>194</v>
      </c>
      <c r="B265" s="29" t="s">
        <v>195</v>
      </c>
      <c r="C265" s="29"/>
      <c r="D265" s="29"/>
      <c r="E265" s="37">
        <f>E266</f>
        <v>33.1</v>
      </c>
    </row>
    <row r="266" spans="1:5" ht="28.5" customHeight="1">
      <c r="A266" s="20" t="s">
        <v>39</v>
      </c>
      <c r="B266" s="12" t="s">
        <v>195</v>
      </c>
      <c r="C266" s="12" t="s">
        <v>42</v>
      </c>
      <c r="D266" s="12"/>
      <c r="E266" s="13">
        <f>E267</f>
        <v>33.1</v>
      </c>
    </row>
    <row r="267" spans="1:5" ht="47.25" customHeight="1">
      <c r="A267" s="14" t="s">
        <v>9</v>
      </c>
      <c r="B267" s="15" t="s">
        <v>195</v>
      </c>
      <c r="C267" s="15" t="s">
        <v>42</v>
      </c>
      <c r="D267" s="15" t="s">
        <v>10</v>
      </c>
      <c r="E267" s="16">
        <v>33.1</v>
      </c>
    </row>
    <row r="268" spans="1:5" ht="48" customHeight="1">
      <c r="A268" s="39" t="s">
        <v>196</v>
      </c>
      <c r="B268" s="29" t="s">
        <v>197</v>
      </c>
      <c r="C268" s="29"/>
      <c r="D268" s="29"/>
      <c r="E268" s="37">
        <f>E269</f>
        <v>30</v>
      </c>
    </row>
    <row r="269" spans="1:5" ht="32.25" customHeight="1">
      <c r="A269" s="20" t="s">
        <v>39</v>
      </c>
      <c r="B269" s="12" t="s">
        <v>197</v>
      </c>
      <c r="C269" s="12" t="s">
        <v>42</v>
      </c>
      <c r="D269" s="12"/>
      <c r="E269" s="13">
        <f>E270</f>
        <v>30</v>
      </c>
    </row>
    <row r="270" spans="1:5" ht="45.75" customHeight="1">
      <c r="A270" s="14" t="s">
        <v>7</v>
      </c>
      <c r="B270" s="15" t="s">
        <v>197</v>
      </c>
      <c r="C270" s="15" t="s">
        <v>42</v>
      </c>
      <c r="D270" s="15" t="s">
        <v>8</v>
      </c>
      <c r="E270" s="16">
        <v>30</v>
      </c>
    </row>
    <row r="271" spans="1:5" ht="36.75" customHeight="1">
      <c r="A271" s="73" t="s">
        <v>198</v>
      </c>
      <c r="B271" s="29" t="s">
        <v>199</v>
      </c>
      <c r="C271" s="29"/>
      <c r="D271" s="29"/>
      <c r="E271" s="37">
        <f>E272</f>
        <v>41.6</v>
      </c>
    </row>
    <row r="272" spans="1:5" ht="22.5" customHeight="1">
      <c r="A272" s="20" t="s">
        <v>39</v>
      </c>
      <c r="B272" s="12" t="s">
        <v>199</v>
      </c>
      <c r="C272" s="12" t="s">
        <v>42</v>
      </c>
      <c r="D272" s="12"/>
      <c r="E272" s="13">
        <f>E273</f>
        <v>41.6</v>
      </c>
    </row>
    <row r="273" spans="1:5" ht="45.75" customHeight="1">
      <c r="A273" s="14" t="s">
        <v>9</v>
      </c>
      <c r="B273" s="15" t="s">
        <v>199</v>
      </c>
      <c r="C273" s="15" t="s">
        <v>42</v>
      </c>
      <c r="D273" s="15" t="s">
        <v>10</v>
      </c>
      <c r="E273" s="16">
        <v>41.6</v>
      </c>
    </row>
    <row r="274" spans="1:5" ht="16.5" thickBot="1">
      <c r="A274" s="116" t="s">
        <v>28</v>
      </c>
      <c r="B274" s="117"/>
      <c r="C274" s="117"/>
      <c r="D274" s="117"/>
      <c r="E274" s="118">
        <f>E15+E36+E62+E67+E79+E126+E178+E104+E161+E166+E121+E115</f>
        <v>24519.3</v>
      </c>
    </row>
    <row r="276" ht="12.75">
      <c r="E276" s="120"/>
    </row>
  </sheetData>
  <sheetProtection/>
  <autoFilter ref="A13:E274"/>
  <mergeCells count="9">
    <mergeCell ref="B8:E8"/>
    <mergeCell ref="B9:E9"/>
    <mergeCell ref="A11:E11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2018-04-13T07:15:09Z</cp:lastPrinted>
  <dcterms:created xsi:type="dcterms:W3CDTF">2008-08-27T08:31:58Z</dcterms:created>
  <dcterms:modified xsi:type="dcterms:W3CDTF">2018-06-20T14:30:31Z</dcterms:modified>
  <cp:category/>
  <cp:version/>
  <cp:contentType/>
  <cp:contentStatus/>
</cp:coreProperties>
</file>